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ПР основа\График учебного процесса\2019-20 уч год\"/>
    </mc:Choice>
  </mc:AlternateContent>
  <bookViews>
    <workbookView xWindow="0" yWindow="0" windowWidth="28800" windowHeight="12435" tabRatio="896" activeTab="4"/>
  </bookViews>
  <sheets>
    <sheet name="Строительный профиль" sheetId="12" r:id="rId1"/>
    <sheet name="Швейный профиль" sheetId="11" r:id="rId2"/>
    <sheet name="ТОиРАТ" sheetId="10" r:id="rId3"/>
    <sheet name="Электротехнический профиль" sheetId="9" r:id="rId4"/>
    <sheet name="Сантехники-сварщики" sheetId="8" r:id="rId5"/>
  </sheets>
  <definedNames>
    <definedName name="_xlnm.Print_Area" localSheetId="4">'Сантехники-сварщики'!$A$1:$BE$51</definedName>
    <definedName name="_xlnm.Print_Area" localSheetId="0">'Строительный профиль'!$A$1:$BE$51</definedName>
    <definedName name="_xlnm.Print_Area" localSheetId="2">ТОиРАТ!$A$1:$BE$60</definedName>
    <definedName name="_xlnm.Print_Area" localSheetId="1">'Швейный профиль'!$A$1:$BE$69</definedName>
    <definedName name="_xlnm.Print_Area" localSheetId="3">'Электротехнический профиль'!$A$1:$BE$69</definedName>
  </definedNames>
  <calcPr calcId="152511"/>
</workbook>
</file>

<file path=xl/calcChain.xml><?xml version="1.0" encoding="utf-8"?>
<calcChain xmlns="http://schemas.openxmlformats.org/spreadsheetml/2006/main">
  <c r="AZ37" i="12" l="1"/>
  <c r="BA37" i="12"/>
  <c r="AZ36" i="12"/>
  <c r="AZ34" i="12"/>
  <c r="BA34" i="12"/>
  <c r="BE34" i="12"/>
  <c r="AZ35" i="12"/>
  <c r="BA35" i="12"/>
  <c r="BE35" i="12"/>
  <c r="BE37" i="12"/>
  <c r="AZ38" i="12"/>
  <c r="BA38" i="12"/>
  <c r="BE38" i="12"/>
  <c r="AZ39" i="12"/>
  <c r="BA39" i="12"/>
  <c r="BE39" i="12"/>
  <c r="AZ40" i="12"/>
  <c r="BA40" i="12"/>
  <c r="BE40" i="12"/>
  <c r="BE41" i="12"/>
  <c r="BD41" i="12"/>
  <c r="BA41" i="12"/>
  <c r="BA36" i="12"/>
  <c r="BE36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BA24" i="12"/>
  <c r="BD32" i="12"/>
  <c r="AZ31" i="12"/>
  <c r="BA31" i="12"/>
  <c r="BE31" i="12"/>
  <c r="AZ30" i="12"/>
  <c r="BA30" i="12"/>
  <c r="BE30" i="12"/>
  <c r="AZ29" i="12"/>
  <c r="BA29" i="12"/>
  <c r="BE29" i="12"/>
  <c r="AZ28" i="12"/>
  <c r="BA28" i="12"/>
  <c r="BE28" i="12"/>
  <c r="AZ27" i="12"/>
  <c r="BA27" i="12"/>
  <c r="BE27" i="12"/>
  <c r="AZ26" i="12"/>
  <c r="BA26" i="12"/>
  <c r="BD50" i="12"/>
  <c r="AZ49" i="12"/>
  <c r="BA49" i="12"/>
  <c r="BE49" i="12"/>
  <c r="AZ48" i="12"/>
  <c r="BA48" i="12"/>
  <c r="BE48" i="12"/>
  <c r="AZ47" i="12"/>
  <c r="BA47" i="12"/>
  <c r="BE47" i="12"/>
  <c r="AZ46" i="12"/>
  <c r="BA46" i="12"/>
  <c r="BE46" i="12"/>
  <c r="AZ45" i="12"/>
  <c r="BA45" i="12"/>
  <c r="BE45" i="12"/>
  <c r="AZ44" i="12"/>
  <c r="BA44" i="12"/>
  <c r="BE44" i="12"/>
  <c r="AZ43" i="12"/>
  <c r="BA43" i="12"/>
  <c r="BD68" i="11"/>
  <c r="AZ52" i="11"/>
  <c r="BA52" i="11"/>
  <c r="AZ55" i="11"/>
  <c r="BA55" i="11"/>
  <c r="AZ56" i="11"/>
  <c r="BA56" i="11"/>
  <c r="AZ57" i="11"/>
  <c r="BA57" i="11"/>
  <c r="AZ58" i="11"/>
  <c r="BA58" i="11"/>
  <c r="BA59" i="11"/>
  <c r="AZ67" i="11"/>
  <c r="AZ66" i="11"/>
  <c r="AZ65" i="11"/>
  <c r="AZ64" i="11"/>
  <c r="BA64" i="11"/>
  <c r="BE64" i="11"/>
  <c r="AZ62" i="11"/>
  <c r="AZ61" i="11"/>
  <c r="BA67" i="11"/>
  <c r="BE67" i="11"/>
  <c r="BA66" i="11"/>
  <c r="BE66" i="11"/>
  <c r="BA65" i="11"/>
  <c r="BE65" i="11"/>
  <c r="AZ63" i="11"/>
  <c r="BA63" i="11"/>
  <c r="BE63" i="11"/>
  <c r="BA62" i="11"/>
  <c r="BE62" i="11"/>
  <c r="BA61" i="11"/>
  <c r="BE61" i="11"/>
  <c r="BA68" i="11"/>
  <c r="BE68" i="11"/>
  <c r="BD59" i="11"/>
  <c r="BE58" i="11"/>
  <c r="BE57" i="11"/>
  <c r="BE56" i="11"/>
  <c r="BE55" i="11"/>
  <c r="AZ54" i="11"/>
  <c r="BA54" i="11"/>
  <c r="BE54" i="11"/>
  <c r="AZ53" i="11"/>
  <c r="BA53" i="11"/>
  <c r="BE53" i="11"/>
  <c r="BE52" i="11"/>
  <c r="BD50" i="11"/>
  <c r="AZ49" i="11"/>
  <c r="BA49" i="11"/>
  <c r="BE49" i="11"/>
  <c r="AZ48" i="11"/>
  <c r="BA48" i="11"/>
  <c r="BE48" i="11"/>
  <c r="AZ47" i="11"/>
  <c r="BA47" i="11"/>
  <c r="BE47" i="11"/>
  <c r="AZ46" i="11"/>
  <c r="BA46" i="11"/>
  <c r="BE46" i="11"/>
  <c r="AZ45" i="11"/>
  <c r="BA45" i="11"/>
  <c r="BE45" i="11"/>
  <c r="AZ44" i="11"/>
  <c r="BA44" i="11"/>
  <c r="BE44" i="11"/>
  <c r="AZ43" i="11"/>
  <c r="BA43" i="11"/>
  <c r="BE43" i="11"/>
  <c r="BD41" i="11"/>
  <c r="AZ40" i="11"/>
  <c r="BA40" i="11"/>
  <c r="BE40" i="11"/>
  <c r="AZ39" i="11"/>
  <c r="BA39" i="11"/>
  <c r="BE39" i="11"/>
  <c r="AZ38" i="11"/>
  <c r="BA38" i="11"/>
  <c r="BE38" i="11"/>
  <c r="AZ37" i="11"/>
  <c r="BA37" i="11"/>
  <c r="BE37" i="11"/>
  <c r="AZ36" i="11"/>
  <c r="BA36" i="11"/>
  <c r="BE36" i="11"/>
  <c r="AZ35" i="11"/>
  <c r="BA35" i="11"/>
  <c r="BE35" i="11"/>
  <c r="AZ34" i="11"/>
  <c r="BA34" i="11"/>
  <c r="BE34" i="11"/>
  <c r="BD32" i="11"/>
  <c r="AZ31" i="11"/>
  <c r="BA31" i="11"/>
  <c r="BE31" i="11"/>
  <c r="AZ30" i="11"/>
  <c r="BA30" i="11"/>
  <c r="BE30" i="11"/>
  <c r="AZ29" i="11"/>
  <c r="BA29" i="11"/>
  <c r="BE29" i="11"/>
  <c r="AZ28" i="11"/>
  <c r="BA28" i="11"/>
  <c r="BE28" i="11"/>
  <c r="AZ27" i="11"/>
  <c r="BA27" i="11"/>
  <c r="BE27" i="11"/>
  <c r="AZ26" i="11"/>
  <c r="BA26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AZ52" i="10"/>
  <c r="AZ48" i="10"/>
  <c r="BD50" i="10"/>
  <c r="AZ47" i="10"/>
  <c r="AZ46" i="10"/>
  <c r="AZ45" i="10"/>
  <c r="AZ44" i="10"/>
  <c r="AZ43" i="10"/>
  <c r="AZ40" i="10"/>
  <c r="BA40" i="10"/>
  <c r="BE40" i="10"/>
  <c r="AZ39" i="10"/>
  <c r="BA39" i="10"/>
  <c r="BE39" i="10"/>
  <c r="AZ38" i="10"/>
  <c r="BA38" i="10"/>
  <c r="BE38" i="10"/>
  <c r="AZ36" i="10"/>
  <c r="BA36" i="10"/>
  <c r="BE36" i="10"/>
  <c r="AZ35" i="10"/>
  <c r="BA35" i="10"/>
  <c r="BE35" i="10"/>
  <c r="AZ34" i="10"/>
  <c r="BA34" i="10"/>
  <c r="BD41" i="10"/>
  <c r="AZ29" i="10"/>
  <c r="BA29" i="10"/>
  <c r="BE29" i="10"/>
  <c r="AZ37" i="10"/>
  <c r="BA37" i="10"/>
  <c r="BE37" i="10"/>
  <c r="BD32" i="10"/>
  <c r="AZ31" i="10"/>
  <c r="BA31" i="10"/>
  <c r="BE31" i="10"/>
  <c r="AZ30" i="10"/>
  <c r="BA30" i="10"/>
  <c r="BE30" i="10"/>
  <c r="AZ28" i="10"/>
  <c r="BA28" i="10"/>
  <c r="BE28" i="10"/>
  <c r="AZ27" i="10"/>
  <c r="BA27" i="10"/>
  <c r="BE27" i="10"/>
  <c r="AZ26" i="10"/>
  <c r="BA26" i="10"/>
  <c r="BE50" i="11"/>
  <c r="BE59" i="11"/>
  <c r="BA24" i="11"/>
  <c r="BE41" i="11"/>
  <c r="BA32" i="11"/>
  <c r="BE26" i="11"/>
  <c r="BE32" i="11"/>
  <c r="BA41" i="11"/>
  <c r="BA50" i="11"/>
  <c r="BA41" i="10"/>
  <c r="BE34" i="10"/>
  <c r="BE41" i="10"/>
  <c r="BA32" i="10"/>
  <c r="BE26" i="10"/>
  <c r="BE32" i="10"/>
  <c r="BD59" i="10"/>
  <c r="AZ58" i="10"/>
  <c r="BA58" i="10"/>
  <c r="BE58" i="10"/>
  <c r="AZ57" i="10"/>
  <c r="BA57" i="10"/>
  <c r="BE57" i="10"/>
  <c r="AZ56" i="10"/>
  <c r="BA56" i="10"/>
  <c r="BE56" i="10"/>
  <c r="AZ55" i="10"/>
  <c r="BA55" i="10"/>
  <c r="BE55" i="10"/>
  <c r="AZ54" i="10"/>
  <c r="BA54" i="10"/>
  <c r="BE54" i="10"/>
  <c r="AZ53" i="10"/>
  <c r="BA53" i="10"/>
  <c r="BE53" i="10"/>
  <c r="BA52" i="10"/>
  <c r="AZ49" i="10"/>
  <c r="BA49" i="10"/>
  <c r="BE49" i="10"/>
  <c r="BA48" i="10"/>
  <c r="BE48" i="10"/>
  <c r="BA47" i="10"/>
  <c r="BE47" i="10"/>
  <c r="BA46" i="10"/>
  <c r="BE46" i="10"/>
  <c r="BA45" i="10"/>
  <c r="BE45" i="10"/>
  <c r="BA44" i="10"/>
  <c r="BE44" i="10"/>
  <c r="BA43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BA24" i="10"/>
  <c r="BA50" i="10"/>
  <c r="BE43" i="10"/>
  <c r="BE50" i="10"/>
  <c r="BA59" i="10"/>
  <c r="BE52" i="10"/>
  <c r="BE59" i="10"/>
  <c r="AZ67" i="9"/>
  <c r="AZ66" i="9"/>
  <c r="AZ65" i="9"/>
  <c r="BA65" i="9"/>
  <c r="BE65" i="9"/>
  <c r="AZ62" i="9"/>
  <c r="AZ61" i="9"/>
  <c r="AZ64" i="9"/>
  <c r="AZ58" i="9"/>
  <c r="AZ55" i="9"/>
  <c r="BA55" i="9"/>
  <c r="BE55" i="9"/>
  <c r="AZ46" i="9"/>
  <c r="BA46" i="9"/>
  <c r="AZ37" i="9"/>
  <c r="BA37" i="9"/>
  <c r="BE37" i="9"/>
  <c r="BD68" i="9"/>
  <c r="BA67" i="9"/>
  <c r="BE67" i="9"/>
  <c r="BA66" i="9"/>
  <c r="BE66" i="9"/>
  <c r="BA64" i="9"/>
  <c r="AZ63" i="9"/>
  <c r="BA63" i="9"/>
  <c r="BE63" i="9"/>
  <c r="BA62" i="9"/>
  <c r="BE62" i="9"/>
  <c r="BA61" i="9"/>
  <c r="BE61" i="9"/>
  <c r="BD59" i="9"/>
  <c r="BA58" i="9"/>
  <c r="BE58" i="9"/>
  <c r="AZ57" i="9"/>
  <c r="BA57" i="9"/>
  <c r="BE57" i="9"/>
  <c r="AZ56" i="9"/>
  <c r="BA56" i="9"/>
  <c r="BE56" i="9"/>
  <c r="AZ54" i="9"/>
  <c r="BA54" i="9"/>
  <c r="BE54" i="9"/>
  <c r="AZ53" i="9"/>
  <c r="BA53" i="9"/>
  <c r="BE53" i="9"/>
  <c r="AZ52" i="9"/>
  <c r="BA52" i="9"/>
  <c r="BE52" i="9"/>
  <c r="BD50" i="9"/>
  <c r="AZ49" i="9"/>
  <c r="BA49" i="9"/>
  <c r="BE49" i="9"/>
  <c r="AZ48" i="9"/>
  <c r="BA48" i="9"/>
  <c r="BE48" i="9"/>
  <c r="AZ47" i="9"/>
  <c r="BA47" i="9"/>
  <c r="BE47" i="9"/>
  <c r="AZ45" i="9"/>
  <c r="BA45" i="9"/>
  <c r="BE45" i="9"/>
  <c r="AZ44" i="9"/>
  <c r="BA44" i="9"/>
  <c r="BE44" i="9"/>
  <c r="AZ43" i="9"/>
  <c r="BA43" i="9"/>
  <c r="BE43" i="9"/>
  <c r="BD41" i="9"/>
  <c r="AZ40" i="9"/>
  <c r="BA40" i="9"/>
  <c r="BE40" i="9"/>
  <c r="AZ39" i="9"/>
  <c r="BA39" i="9"/>
  <c r="BE39" i="9"/>
  <c r="AZ38" i="9"/>
  <c r="BA38" i="9"/>
  <c r="BE38" i="9"/>
  <c r="AZ36" i="9"/>
  <c r="BA36" i="9"/>
  <c r="BE36" i="9"/>
  <c r="AZ35" i="9"/>
  <c r="BA35" i="9"/>
  <c r="BE35" i="9"/>
  <c r="AZ34" i="9"/>
  <c r="BA34" i="9"/>
  <c r="BE34" i="9"/>
  <c r="BD32" i="9"/>
  <c r="AZ31" i="9"/>
  <c r="BA31" i="9"/>
  <c r="BE31" i="9"/>
  <c r="AZ30" i="9"/>
  <c r="BA30" i="9"/>
  <c r="BE30" i="9"/>
  <c r="AZ29" i="9"/>
  <c r="BA29" i="9"/>
  <c r="BE29" i="9"/>
  <c r="AZ28" i="9"/>
  <c r="BA28" i="9"/>
  <c r="BE28" i="9"/>
  <c r="AZ27" i="9"/>
  <c r="BA27" i="9"/>
  <c r="BE27" i="9"/>
  <c r="AZ26" i="9"/>
  <c r="BA26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BE59" i="9"/>
  <c r="BE41" i="9"/>
  <c r="BA41" i="9"/>
  <c r="BA32" i="9"/>
  <c r="BA50" i="9"/>
  <c r="BA24" i="9"/>
  <c r="BA68" i="9"/>
  <c r="BE26" i="9"/>
  <c r="BE32" i="9"/>
  <c r="BE46" i="9"/>
  <c r="BE50" i="9"/>
  <c r="BA59" i="9"/>
  <c r="BE64" i="9"/>
  <c r="BE68" i="9"/>
  <c r="BD50" i="8"/>
  <c r="AZ49" i="8"/>
  <c r="BA49" i="8"/>
  <c r="BE49" i="8"/>
  <c r="AZ48" i="8"/>
  <c r="BA48" i="8"/>
  <c r="BE48" i="8"/>
  <c r="AZ47" i="8"/>
  <c r="BA47" i="8"/>
  <c r="BE47" i="8"/>
  <c r="AZ46" i="8"/>
  <c r="BA46" i="8"/>
  <c r="BE46" i="8"/>
  <c r="AZ45" i="8"/>
  <c r="BA45" i="8"/>
  <c r="BE45" i="8"/>
  <c r="AZ44" i="8"/>
  <c r="BA44" i="8"/>
  <c r="BE44" i="8"/>
  <c r="AZ43" i="8"/>
  <c r="BA43" i="8"/>
  <c r="BD41" i="8"/>
  <c r="AZ40" i="8"/>
  <c r="BA40" i="8"/>
  <c r="BE40" i="8"/>
  <c r="AZ39" i="8"/>
  <c r="BA39" i="8"/>
  <c r="BE39" i="8"/>
  <c r="AZ38" i="8"/>
  <c r="BA38" i="8"/>
  <c r="BE38" i="8"/>
  <c r="AZ37" i="8"/>
  <c r="BA37" i="8"/>
  <c r="BE37" i="8"/>
  <c r="BA36" i="8"/>
  <c r="BE36" i="8"/>
  <c r="AZ36" i="8"/>
  <c r="AZ35" i="8"/>
  <c r="BA35" i="8"/>
  <c r="BE35" i="8"/>
  <c r="AZ34" i="8"/>
  <c r="BA34" i="8"/>
  <c r="BD32" i="8"/>
  <c r="BA31" i="8"/>
  <c r="BE31" i="8"/>
  <c r="AZ31" i="8"/>
  <c r="AZ30" i="8"/>
  <c r="BA30" i="8"/>
  <c r="BE30" i="8"/>
  <c r="AZ29" i="8"/>
  <c r="BA29" i="8"/>
  <c r="BE29" i="8"/>
  <c r="AZ28" i="8"/>
  <c r="BA28" i="8"/>
  <c r="BE28" i="8"/>
  <c r="BA27" i="8"/>
  <c r="BE27" i="8"/>
  <c r="AZ27" i="8"/>
  <c r="AZ26" i="8"/>
  <c r="BA26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BA24" i="8"/>
  <c r="BA32" i="8"/>
  <c r="BE26" i="8"/>
  <c r="BE32" i="8"/>
  <c r="BA41" i="8"/>
  <c r="BA50" i="8"/>
  <c r="BE34" i="8"/>
  <c r="BE41" i="8"/>
  <c r="BE43" i="8"/>
  <c r="BE50" i="8"/>
  <c r="BA50" i="12"/>
  <c r="BA32" i="12"/>
  <c r="BE26" i="12"/>
  <c r="BE32" i="12"/>
  <c r="BE43" i="12"/>
  <c r="BE50" i="12"/>
</calcChain>
</file>

<file path=xl/sharedStrings.xml><?xml version="1.0" encoding="utf-8"?>
<sst xmlns="http://schemas.openxmlformats.org/spreadsheetml/2006/main" count="7113" uniqueCount="77">
  <si>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</si>
  <si>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</si>
  <si>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</si>
  <si>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</si>
  <si>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</si>
  <si>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</si>
  <si>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</si>
  <si>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</si>
  <si>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</si>
  <si>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</si>
  <si>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</si>
  <si>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</si>
  <si>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</si>
  <si>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Курс/программа подготовки</t>
  </si>
  <si>
    <t>Группы</t>
  </si>
  <si>
    <t>Месяц</t>
  </si>
  <si>
    <t>чт</t>
  </si>
  <si>
    <t>пт</t>
  </si>
  <si>
    <t>сб</t>
  </si>
  <si>
    <t>вс</t>
  </si>
  <si>
    <t>пн</t>
  </si>
  <si>
    <t>вт</t>
  </si>
  <si>
    <t>ср</t>
  </si>
  <si>
    <t>уп</t>
  </si>
  <si>
    <t>то</t>
  </si>
  <si>
    <t>в</t>
  </si>
  <si>
    <t>к</t>
  </si>
  <si>
    <t>п</t>
  </si>
  <si>
    <t>№ учебной недели</t>
  </si>
  <si>
    <t>па</t>
  </si>
  <si>
    <t>28-31</t>
  </si>
  <si>
    <t>32-35</t>
  </si>
  <si>
    <t>пп</t>
  </si>
  <si>
    <t>план</t>
  </si>
  <si>
    <t>факт</t>
  </si>
  <si>
    <t>45-48</t>
  </si>
  <si>
    <t>49-52</t>
  </si>
  <si>
    <t>в нед</t>
  </si>
  <si>
    <t>баланс</t>
  </si>
  <si>
    <t>06.07.20 - 02.08.20</t>
  </si>
  <si>
    <t>03.08.20 - 30.08.20</t>
  </si>
  <si>
    <t>№ кал. нед.</t>
  </si>
  <si>
    <t>№16-19 Сварщик</t>
  </si>
  <si>
    <t>№20-19 Мастер сухого строительства</t>
  </si>
  <si>
    <t>№09-19 ТОиРАТ</t>
  </si>
  <si>
    <t>№10-19 МНиЭЭПиГЗ</t>
  </si>
  <si>
    <t>III</t>
  </si>
  <si>
    <t>№ 3 Сварщик</t>
  </si>
  <si>
    <t>гиа</t>
  </si>
  <si>
    <t>II</t>
  </si>
  <si>
    <t>№7 МС-Траб</t>
  </si>
  <si>
    <t>График учебного процесса на 2019-2020 учебный год.</t>
  </si>
  <si>
    <t>Мастерские: по профессии "Монтажник санитарно-технических, вентиляционных систем и оборудования", "Сварщик (ручной и частично механизированной сарки(наплавки)"</t>
  </si>
  <si>
    <t>Утверждаю:</t>
  </si>
  <si>
    <t xml:space="preserve">В.Н. Поваров </t>
  </si>
  <si>
    <t>02 сентября 2019 год</t>
  </si>
  <si>
    <t>Директор ОГБПОУ "Китинешемский политехничсекий колледж"</t>
  </si>
  <si>
    <t>№ 12 МНиЭЭОПиГЗ</t>
  </si>
  <si>
    <t xml:space="preserve">№ 6 Электромонтёр </t>
  </si>
  <si>
    <t>№ 19 МНиЭЭПиГЗ</t>
  </si>
  <si>
    <t>IV</t>
  </si>
  <si>
    <t>№ 11 МНиЭЭПиГЗ</t>
  </si>
  <si>
    <t>Мастерские: по профессии 13.01.10 Электромонтёр по ремонту и обслуживанию электрооборудования, по специальности 08.02.09 Монтаж, наладка и эксплуатация электрооборудования промышленных и гражданских зданий"</t>
  </si>
  <si>
    <t>№ 2 ТОиРАТ</t>
  </si>
  <si>
    <t>№ 21 ТОиРАТ</t>
  </si>
  <si>
    <t>№ 5 ТОиРАТ</t>
  </si>
  <si>
    <t>Мастерские: по специальности 23.02.03 Техническое обслуживание и ремонт автомольного транспорта</t>
  </si>
  <si>
    <t>Мастерские: по профессии 29.01.07 Портной, по специальности 29.02.04 Конструирование, моделирование и технология швейных изделий.</t>
  </si>
  <si>
    <t>№ 04-19 КМиТШИ</t>
  </si>
  <si>
    <t>№ 14 КМиТШИ</t>
  </si>
  <si>
    <t>№ 1 Портной</t>
  </si>
  <si>
    <t>№ 08 КМиТШИ</t>
  </si>
  <si>
    <t>№18 Швея</t>
  </si>
  <si>
    <t>иа</t>
  </si>
  <si>
    <t>№17 Столяр строительный</t>
  </si>
  <si>
    <t>Мастерские: по профессии 08.01.06 Мастер сухого строительства, срок обучения 2 г 10 месяцев; 18880 Столяр строительный, срок обучения 10 месяцев.</t>
  </si>
  <si>
    <t>№15  Мастер сухого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</si>
</sst>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4"/>
      <name val="Times New Roman"/>
      <family val="1"/>
      <charset val="204"/>
    </font>
    <font>
      <b/>
      <sz val="7"/>
      <color rgb="FFFF5050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</cellStyleXfs>
  <cellXfs count="677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2"/>
    <xf numFmtId="0" fontId="0" fillId="0" borderId="0" xfId="0" applyAlignment="1"/>
    <xf numFmtId="0" fontId="5" fillId="0" borderId="47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6" borderId="43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9" fillId="0" borderId="54" xfId="0" applyFont="1" applyBorder="1" applyAlignment="1"/>
    <xf numFmtId="0" fontId="9" fillId="0" borderId="47" xfId="0" applyFont="1" applyBorder="1" applyAlignment="1"/>
    <xf numFmtId="0" fontId="9" fillId="0" borderId="55" xfId="0" applyFont="1" applyBorder="1" applyAlignment="1"/>
    <xf numFmtId="0" fontId="9" fillId="0" borderId="43" xfId="0" applyFont="1" applyBorder="1" applyAlignment="1"/>
    <xf numFmtId="0" fontId="9" fillId="0" borderId="9" xfId="0" applyFont="1" applyBorder="1" applyAlignment="1"/>
    <xf numFmtId="0" fontId="9" fillId="0" borderId="44" xfId="0" applyFont="1" applyBorder="1" applyAlignment="1"/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5" fillId="4" borderId="9" xfId="2" applyNumberFormat="1" applyFont="1" applyFill="1" applyBorder="1" applyAlignment="1" applyProtection="1">
      <alignment horizontal="center" vertical="center"/>
      <protection locked="0"/>
    </xf>
    <xf numFmtId="0" fontId="15" fillId="4" borderId="54" xfId="2" applyNumberFormat="1" applyFont="1" applyFill="1" applyBorder="1" applyAlignment="1" applyProtection="1">
      <alignment horizontal="center" vertical="center"/>
      <protection locked="0"/>
    </xf>
    <xf numFmtId="0" fontId="15" fillId="4" borderId="43" xfId="2" applyNumberFormat="1" applyFont="1" applyFill="1" applyBorder="1" applyAlignment="1" applyProtection="1">
      <alignment horizontal="center" vertical="center"/>
      <protection locked="0"/>
    </xf>
    <xf numFmtId="0" fontId="15" fillId="4" borderId="44" xfId="2" applyNumberFormat="1" applyFont="1" applyFill="1" applyBorder="1" applyAlignment="1" applyProtection="1">
      <alignment horizontal="center" vertical="center"/>
      <protection locked="0"/>
    </xf>
    <xf numFmtId="0" fontId="12" fillId="0" borderId="5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9" fillId="0" borderId="22" xfId="0" applyFont="1" applyBorder="1" applyAlignment="1"/>
    <xf numFmtId="0" fontId="9" fillId="0" borderId="5" xfId="0" applyFont="1" applyBorder="1" applyAlignment="1"/>
    <xf numFmtId="0" fontId="9" fillId="2" borderId="9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6" borderId="63" xfId="0" applyFont="1" applyFill="1" applyBorder="1" applyAlignment="1"/>
    <xf numFmtId="0" fontId="9" fillId="6" borderId="62" xfId="0" applyFont="1" applyFill="1" applyBorder="1" applyAlignment="1"/>
    <xf numFmtId="0" fontId="9" fillId="6" borderId="69" xfId="0" applyFont="1" applyFill="1" applyBorder="1" applyAlignment="1"/>
    <xf numFmtId="0" fontId="8" fillId="0" borderId="19" xfId="0" applyFont="1" applyFill="1" applyBorder="1" applyAlignment="1">
      <alignment horizontal="center" vertical="center"/>
    </xf>
    <xf numFmtId="0" fontId="9" fillId="7" borderId="55" xfId="0" applyFont="1" applyFill="1" applyBorder="1" applyAlignment="1"/>
    <xf numFmtId="0" fontId="9" fillId="7" borderId="44" xfId="0" applyFont="1" applyFill="1" applyBorder="1" applyAlignment="1"/>
    <xf numFmtId="0" fontId="7" fillId="0" borderId="4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9" fillId="0" borderId="60" xfId="0" applyFont="1" applyBorder="1" applyAlignment="1"/>
    <xf numFmtId="0" fontId="9" fillId="0" borderId="7" xfId="0" applyFont="1" applyBorder="1" applyAlignment="1"/>
    <xf numFmtId="0" fontId="9" fillId="2" borderId="2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/>
    </xf>
    <xf numFmtId="0" fontId="9" fillId="7" borderId="43" xfId="0" applyFont="1" applyFill="1" applyBorder="1" applyAlignment="1"/>
    <xf numFmtId="0" fontId="4" fillId="0" borderId="0" xfId="2" applyFont="1"/>
    <xf numFmtId="0" fontId="18" fillId="3" borderId="9" xfId="0" applyFont="1" applyFill="1" applyBorder="1" applyAlignment="1">
      <alignment horizontal="center" vertical="center"/>
    </xf>
    <xf numFmtId="0" fontId="17" fillId="8" borderId="47" xfId="0" applyFont="1" applyFill="1" applyBorder="1" applyAlignment="1">
      <alignment vertical="center"/>
    </xf>
    <xf numFmtId="0" fontId="17" fillId="8" borderId="9" xfId="0" applyFont="1" applyFill="1" applyBorder="1" applyAlignment="1">
      <alignment vertical="center"/>
    </xf>
    <xf numFmtId="0" fontId="0" fillId="0" borderId="51" xfId="0" applyBorder="1" applyAlignment="1"/>
    <xf numFmtId="0" fontId="4" fillId="9" borderId="0" xfId="2" applyFont="1" applyFill="1"/>
    <xf numFmtId="0" fontId="4" fillId="10" borderId="0" xfId="2" applyFont="1" applyFill="1"/>
    <xf numFmtId="0" fontId="5" fillId="0" borderId="15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12" fillId="12" borderId="56" xfId="0" applyFont="1" applyFill="1" applyBorder="1" applyAlignment="1">
      <alignment horizontal="center" vertical="center" textRotation="90"/>
    </xf>
    <xf numFmtId="0" fontId="12" fillId="12" borderId="56" xfId="0" applyFont="1" applyFill="1" applyBorder="1" applyAlignment="1">
      <alignment horizontal="center" vertical="center"/>
    </xf>
    <xf numFmtId="0" fontId="9" fillId="12" borderId="56" xfId="0" applyFont="1" applyFill="1" applyBorder="1" applyAlignment="1"/>
    <xf numFmtId="0" fontId="21" fillId="0" borderId="56" xfId="0" applyFont="1" applyBorder="1" applyAlignment="1">
      <alignment horizontal="justify" vertical="top"/>
    </xf>
    <xf numFmtId="0" fontId="5" fillId="0" borderId="14" xfId="0" applyFont="1" applyFill="1" applyBorder="1" applyAlignment="1">
      <alignment horizontal="center"/>
    </xf>
    <xf numFmtId="0" fontId="9" fillId="8" borderId="45" xfId="0" applyFont="1" applyFill="1" applyBorder="1" applyAlignment="1"/>
    <xf numFmtId="0" fontId="20" fillId="0" borderId="3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15" fillId="8" borderId="54" xfId="2" applyNumberFormat="1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/>
    <xf numFmtId="0" fontId="7" fillId="0" borderId="37" xfId="0" applyFont="1" applyBorder="1" applyAlignment="1"/>
    <xf numFmtId="0" fontId="17" fillId="8" borderId="7" xfId="0" applyFont="1" applyFill="1" applyBorder="1" applyAlignment="1">
      <alignment vertical="center"/>
    </xf>
    <xf numFmtId="0" fontId="7" fillId="0" borderId="39" xfId="0" applyFont="1" applyBorder="1" applyAlignment="1"/>
    <xf numFmtId="0" fontId="5" fillId="0" borderId="4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1" fillId="0" borderId="49" xfId="0" applyFont="1" applyBorder="1" applyAlignment="1">
      <alignment vertical="center"/>
    </xf>
    <xf numFmtId="0" fontId="7" fillId="5" borderId="9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20" xfId="0" applyFont="1" applyFill="1" applyBorder="1" applyAlignment="1"/>
    <xf numFmtId="0" fontId="7" fillId="5" borderId="4" xfId="0" applyFont="1" applyFill="1" applyBorder="1" applyAlignment="1">
      <alignment horizontal="center"/>
    </xf>
    <xf numFmtId="0" fontId="5" fillId="0" borderId="41" xfId="0" applyNumberFormat="1" applyFont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/>
    <xf numFmtId="0" fontId="13" fillId="0" borderId="59" xfId="0" applyFont="1" applyBorder="1" applyAlignment="1">
      <alignment horizontal="center" vertical="center"/>
    </xf>
    <xf numFmtId="0" fontId="9" fillId="0" borderId="33" xfId="0" applyFont="1" applyBorder="1" applyAlignment="1">
      <alignment horizontal="justify" vertical="top"/>
    </xf>
    <xf numFmtId="0" fontId="19" fillId="0" borderId="54" xfId="2" applyNumberFormat="1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8" fillId="6" borderId="72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11" borderId="68" xfId="0" applyFont="1" applyFill="1" applyBorder="1" applyAlignment="1">
      <alignment horizontal="center" vertical="center"/>
    </xf>
    <xf numFmtId="0" fontId="18" fillId="11" borderId="19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/>
    </xf>
    <xf numFmtId="0" fontId="18" fillId="11" borderId="64" xfId="0" applyFont="1" applyFill="1" applyBorder="1" applyAlignment="1">
      <alignment horizontal="center" vertical="center"/>
    </xf>
    <xf numFmtId="0" fontId="17" fillId="8" borderId="60" xfId="0" applyFont="1" applyFill="1" applyBorder="1" applyAlignment="1">
      <alignment vertical="center"/>
    </xf>
    <xf numFmtId="0" fontId="18" fillId="11" borderId="67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9" fillId="6" borderId="27" xfId="0" applyFont="1" applyFill="1" applyBorder="1" applyAlignment="1"/>
    <xf numFmtId="0" fontId="20" fillId="0" borderId="64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6" fillId="6" borderId="46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52" xfId="0" applyFont="1" applyFill="1" applyBorder="1" applyAlignment="1">
      <alignment horizontal="center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34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4" xfId="0" applyNumberFormat="1" applyFont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19" xfId="0" applyNumberFormat="1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7" fillId="5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6" fillId="6" borderId="69" xfId="0" applyFont="1" applyFill="1" applyBorder="1" applyAlignment="1">
      <alignment horizontal="center"/>
    </xf>
    <xf numFmtId="0" fontId="24" fillId="0" borderId="31" xfId="0" applyFont="1" applyBorder="1" applyAlignment="1">
      <alignment vertical="center"/>
    </xf>
    <xf numFmtId="0" fontId="5" fillId="12" borderId="48" xfId="0" applyFont="1" applyFill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13" borderId="4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9" fillId="6" borderId="0" xfId="0" applyFont="1" applyFill="1" applyBorder="1" applyAlignment="1"/>
    <xf numFmtId="0" fontId="9" fillId="14" borderId="23" xfId="0" applyFont="1" applyFill="1" applyBorder="1" applyAlignment="1"/>
    <xf numFmtId="0" fontId="5" fillId="0" borderId="2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/>
    </xf>
    <xf numFmtId="0" fontId="9" fillId="7" borderId="9" xfId="0" applyFont="1" applyFill="1" applyBorder="1" applyAlignment="1"/>
    <xf numFmtId="0" fontId="9" fillId="8" borderId="9" xfId="0" applyFont="1" applyFill="1" applyBorder="1" applyAlignment="1"/>
    <xf numFmtId="0" fontId="15" fillId="8" borderId="42" xfId="2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/>
    </xf>
    <xf numFmtId="0" fontId="15" fillId="4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/>
    <xf numFmtId="0" fontId="9" fillId="0" borderId="2" xfId="0" applyFont="1" applyFill="1" applyBorder="1" applyAlignment="1"/>
    <xf numFmtId="0" fontId="9" fillId="0" borderId="53" xfId="0" applyFont="1" applyFill="1" applyBorder="1" applyAlignment="1"/>
    <xf numFmtId="0" fontId="9" fillId="0" borderId="4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vertical="center"/>
    </xf>
    <xf numFmtId="0" fontId="17" fillId="0" borderId="72" xfId="0" applyFont="1" applyFill="1" applyBorder="1" applyAlignment="1">
      <alignment vertical="center"/>
    </xf>
    <xf numFmtId="0" fontId="9" fillId="11" borderId="20" xfId="0" applyFont="1" applyFill="1" applyBorder="1" applyAlignment="1"/>
    <xf numFmtId="0" fontId="12" fillId="0" borderId="75" xfId="0" applyFont="1" applyBorder="1" applyAlignment="1">
      <alignment horizontal="center" vertical="center"/>
    </xf>
    <xf numFmtId="0" fontId="9" fillId="0" borderId="42" xfId="0" applyFont="1" applyBorder="1" applyAlignment="1"/>
    <xf numFmtId="0" fontId="18" fillId="3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17" fillId="8" borderId="76" xfId="0" applyFont="1" applyFill="1" applyBorder="1" applyAlignment="1">
      <alignment vertical="center"/>
    </xf>
    <xf numFmtId="0" fontId="9" fillId="14" borderId="4" xfId="0" applyFont="1" applyFill="1" applyBorder="1" applyAlignment="1">
      <alignment horizontal="center" vertical="center"/>
    </xf>
    <xf numFmtId="0" fontId="9" fillId="6" borderId="61" xfId="0" applyFont="1" applyFill="1" applyBorder="1" applyAlignment="1"/>
    <xf numFmtId="0" fontId="12" fillId="12" borderId="33" xfId="0" applyFont="1" applyFill="1" applyBorder="1" applyAlignment="1">
      <alignment horizontal="center" vertical="center" textRotation="90"/>
    </xf>
    <xf numFmtId="0" fontId="12" fillId="12" borderId="33" xfId="0" applyFont="1" applyFill="1" applyBorder="1" applyAlignment="1">
      <alignment horizontal="center" vertical="center"/>
    </xf>
    <xf numFmtId="0" fontId="9" fillId="12" borderId="14" xfId="0" applyFont="1" applyFill="1" applyBorder="1" applyAlignment="1"/>
    <xf numFmtId="0" fontId="9" fillId="12" borderId="15" xfId="0" applyFont="1" applyFill="1" applyBorder="1" applyAlignment="1"/>
    <xf numFmtId="0" fontId="9" fillId="12" borderId="41" xfId="0" applyFont="1" applyFill="1" applyBorder="1" applyAlignment="1"/>
    <xf numFmtId="0" fontId="9" fillId="12" borderId="18" xfId="0" applyFont="1" applyFill="1" applyBorder="1" applyAlignment="1"/>
    <xf numFmtId="0" fontId="9" fillId="12" borderId="41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16" xfId="0" applyFont="1" applyFill="1" applyBorder="1" applyAlignment="1"/>
    <xf numFmtId="0" fontId="17" fillId="12" borderId="41" xfId="0" applyFont="1" applyFill="1" applyBorder="1" applyAlignment="1">
      <alignment vertical="center"/>
    </xf>
    <xf numFmtId="0" fontId="17" fillId="12" borderId="14" xfId="0" applyFont="1" applyFill="1" applyBorder="1" applyAlignment="1">
      <alignment vertical="center"/>
    </xf>
    <xf numFmtId="0" fontId="17" fillId="12" borderId="15" xfId="0" applyFont="1" applyFill="1" applyBorder="1" applyAlignment="1">
      <alignment vertical="center"/>
    </xf>
    <xf numFmtId="0" fontId="9" fillId="12" borderId="34" xfId="0" applyFont="1" applyFill="1" applyBorder="1" applyAlignment="1"/>
    <xf numFmtId="0" fontId="9" fillId="12" borderId="33" xfId="0" applyFont="1" applyFill="1" applyBorder="1" applyAlignment="1"/>
    <xf numFmtId="0" fontId="5" fillId="12" borderId="15" xfId="0" applyFont="1" applyFill="1" applyBorder="1" applyAlignment="1">
      <alignment horizontal="center"/>
    </xf>
    <xf numFmtId="0" fontId="5" fillId="12" borderId="41" xfId="0" applyFont="1" applyFill="1" applyBorder="1" applyAlignment="1">
      <alignment horizontal="center"/>
    </xf>
    <xf numFmtId="0" fontId="0" fillId="12" borderId="34" xfId="0" applyFill="1" applyBorder="1" applyAlignment="1"/>
    <xf numFmtId="0" fontId="14" fillId="12" borderId="50" xfId="1" applyFont="1" applyFill="1" applyBorder="1" applyAlignment="1">
      <alignment horizontal="center" vertical="center"/>
    </xf>
    <xf numFmtId="0" fontId="14" fillId="12" borderId="13" xfId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9" fillId="0" borderId="4" xfId="0" applyFont="1" applyBorder="1" applyAlignment="1"/>
    <xf numFmtId="0" fontId="9" fillId="0" borderId="77" xfId="0" applyFont="1" applyBorder="1" applyAlignment="1"/>
    <xf numFmtId="0" fontId="17" fillId="8" borderId="4" xfId="0" applyFont="1" applyFill="1" applyBorder="1" applyAlignment="1">
      <alignment vertical="center"/>
    </xf>
    <xf numFmtId="0" fontId="5" fillId="0" borderId="77" xfId="0" applyFont="1" applyFill="1" applyBorder="1" applyAlignment="1">
      <alignment horizontal="center"/>
    </xf>
    <xf numFmtId="0" fontId="15" fillId="4" borderId="42" xfId="2" applyNumberFormat="1" applyFont="1" applyFill="1" applyBorder="1" applyAlignment="1" applyProtection="1">
      <alignment horizontal="center" vertical="center"/>
      <protection locked="0"/>
    </xf>
    <xf numFmtId="0" fontId="7" fillId="0" borderId="78" xfId="0" applyFont="1" applyBorder="1" applyAlignment="1"/>
    <xf numFmtId="0" fontId="15" fillId="15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50" xfId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textRotation="90"/>
    </xf>
    <xf numFmtId="0" fontId="14" fillId="0" borderId="50" xfId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textRotation="90"/>
    </xf>
    <xf numFmtId="0" fontId="7" fillId="0" borderId="7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6" borderId="66" xfId="0" applyFont="1" applyFill="1" applyBorder="1" applyAlignment="1">
      <alignment horizontal="center"/>
    </xf>
    <xf numFmtId="0" fontId="18" fillId="0" borderId="60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9" fillId="0" borderId="76" xfId="0" applyFont="1" applyBorder="1" applyAlignment="1"/>
    <xf numFmtId="0" fontId="15" fillId="4" borderId="7" xfId="2" applyNumberFormat="1" applyFont="1" applyFill="1" applyBorder="1" applyAlignment="1" applyProtection="1">
      <alignment horizontal="center" vertical="center"/>
      <protection locked="0"/>
    </xf>
    <xf numFmtId="0" fontId="15" fillId="4" borderId="76" xfId="2" applyNumberFormat="1" applyFont="1" applyFill="1" applyBorder="1" applyAlignment="1" applyProtection="1">
      <alignment horizontal="center" vertical="center"/>
      <protection locked="0"/>
    </xf>
    <xf numFmtId="0" fontId="9" fillId="0" borderId="73" xfId="0" applyFont="1" applyFill="1" applyBorder="1" applyAlignment="1"/>
    <xf numFmtId="0" fontId="15" fillId="15" borderId="7" xfId="2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15" fillId="4" borderId="77" xfId="2" applyNumberFormat="1" applyFont="1" applyFill="1" applyBorder="1" applyAlignment="1" applyProtection="1">
      <alignment horizontal="center" vertical="center"/>
      <protection locked="0"/>
    </xf>
    <xf numFmtId="0" fontId="15" fillId="15" borderId="44" xfId="2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/>
    <xf numFmtId="0" fontId="15" fillId="4" borderId="12" xfId="2" applyNumberFormat="1" applyFont="1" applyFill="1" applyBorder="1" applyAlignment="1" applyProtection="1">
      <alignment horizontal="center" vertical="center"/>
      <protection locked="0"/>
    </xf>
    <xf numFmtId="0" fontId="15" fillId="4" borderId="5" xfId="2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/>
    <xf numFmtId="0" fontId="15" fillId="15" borderId="5" xfId="2" applyNumberFormat="1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5" fillId="15" borderId="43" xfId="2" applyNumberFormat="1" applyFont="1" applyFill="1" applyBorder="1" applyAlignment="1" applyProtection="1">
      <alignment horizontal="center" vertical="center"/>
      <protection locked="0"/>
    </xf>
    <xf numFmtId="0" fontId="7" fillId="0" borderId="67" xfId="0" applyNumberFormat="1" applyFont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/>
    </xf>
    <xf numFmtId="0" fontId="17" fillId="8" borderId="1" xfId="0" applyFont="1" applyFill="1" applyBorder="1" applyAlignment="1">
      <alignment vertical="center"/>
    </xf>
    <xf numFmtId="0" fontId="17" fillId="8" borderId="6" xfId="0" applyFont="1" applyFill="1" applyBorder="1" applyAlignment="1">
      <alignment vertical="center"/>
    </xf>
    <xf numFmtId="0" fontId="17" fillId="8" borderId="42" xfId="0" applyFont="1" applyFill="1" applyBorder="1" applyAlignment="1">
      <alignment vertical="center"/>
    </xf>
    <xf numFmtId="0" fontId="17" fillId="8" borderId="43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17" fillId="12" borderId="18" xfId="0" applyFont="1" applyFill="1" applyBorder="1" applyAlignment="1">
      <alignment vertical="center"/>
    </xf>
    <xf numFmtId="0" fontId="9" fillId="0" borderId="78" xfId="0" applyFont="1" applyBorder="1" applyAlignment="1"/>
    <xf numFmtId="0" fontId="17" fillId="8" borderId="77" xfId="0" applyFont="1" applyFill="1" applyBorder="1" applyAlignment="1">
      <alignment vertical="center"/>
    </xf>
    <xf numFmtId="0" fontId="17" fillId="8" borderId="44" xfId="0" applyFont="1" applyFill="1" applyBorder="1" applyAlignment="1">
      <alignment vertical="center"/>
    </xf>
    <xf numFmtId="0" fontId="9" fillId="7" borderId="37" xfId="0" applyFont="1" applyFill="1" applyBorder="1" applyAlignment="1"/>
    <xf numFmtId="0" fontId="9" fillId="14" borderId="44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9" xfId="0" applyFont="1" applyFill="1" applyBorder="1" applyAlignment="1">
      <alignment horizontal="center" vertical="center"/>
    </xf>
    <xf numFmtId="0" fontId="9" fillId="6" borderId="34" xfId="0" applyFont="1" applyFill="1" applyBorder="1" applyAlignment="1"/>
    <xf numFmtId="0" fontId="9" fillId="11" borderId="51" xfId="0" applyFont="1" applyFill="1" applyBorder="1" applyAlignment="1"/>
    <xf numFmtId="0" fontId="9" fillId="12" borderId="17" xfId="0" applyFont="1" applyFill="1" applyBorder="1" applyAlignment="1"/>
    <xf numFmtId="0" fontId="9" fillId="6" borderId="79" xfId="0" applyFont="1" applyFill="1" applyBorder="1" applyAlignment="1"/>
    <xf numFmtId="0" fontId="9" fillId="12" borderId="0" xfId="0" applyFont="1" applyFill="1" applyBorder="1" applyAlignment="1"/>
    <xf numFmtId="0" fontId="7" fillId="0" borderId="13" xfId="0" applyNumberFormat="1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/>
    </xf>
    <xf numFmtId="0" fontId="7" fillId="5" borderId="78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8" fillId="11" borderId="50" xfId="0" applyFont="1" applyFill="1" applyBorder="1" applyAlignment="1">
      <alignment horizontal="center" vertical="center"/>
    </xf>
    <xf numFmtId="0" fontId="9" fillId="12" borderId="13" xfId="0" applyFont="1" applyFill="1" applyBorder="1" applyAlignment="1"/>
    <xf numFmtId="0" fontId="9" fillId="6" borderId="35" xfId="0" applyFont="1" applyFill="1" applyBorder="1" applyAlignment="1">
      <alignment horizontal="center" vertical="center"/>
    </xf>
    <xf numFmtId="0" fontId="9" fillId="14" borderId="78" xfId="0" applyFont="1" applyFill="1" applyBorder="1" applyAlignment="1">
      <alignment horizontal="center" vertical="center"/>
    </xf>
    <xf numFmtId="0" fontId="9" fillId="14" borderId="37" xfId="0" applyFont="1" applyFill="1" applyBorder="1" applyAlignment="1">
      <alignment horizontal="center" vertical="center"/>
    </xf>
    <xf numFmtId="0" fontId="9" fillId="12" borderId="50" xfId="0" applyFont="1" applyFill="1" applyBorder="1" applyAlignment="1"/>
    <xf numFmtId="0" fontId="5" fillId="0" borderId="17" xfId="0" applyNumberFormat="1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9" fillId="6" borderId="6" xfId="0" applyFont="1" applyFill="1" applyBorder="1" applyAlignment="1"/>
    <xf numFmtId="0" fontId="9" fillId="6" borderId="80" xfId="0" applyFont="1" applyFill="1" applyBorder="1" applyAlignment="1"/>
    <xf numFmtId="0" fontId="9" fillId="6" borderId="71" xfId="0" applyFont="1" applyFill="1" applyBorder="1" applyAlignment="1"/>
    <xf numFmtId="0" fontId="9" fillId="3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/>
    <xf numFmtId="0" fontId="9" fillId="8" borderId="73" xfId="0" applyFont="1" applyFill="1" applyBorder="1" applyAlignment="1"/>
    <xf numFmtId="0" fontId="5" fillId="0" borderId="18" xfId="0" applyFont="1" applyFill="1" applyBorder="1" applyAlignment="1">
      <alignment horizontal="center"/>
    </xf>
    <xf numFmtId="0" fontId="9" fillId="8" borderId="7" xfId="0" applyFont="1" applyFill="1" applyBorder="1" applyAlignment="1"/>
    <xf numFmtId="0" fontId="9" fillId="14" borderId="7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5" fillId="12" borderId="28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/>
    </xf>
    <xf numFmtId="0" fontId="18" fillId="0" borderId="63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7" fillId="0" borderId="62" xfId="0" applyFont="1" applyBorder="1" applyAlignment="1"/>
    <xf numFmtId="0" fontId="7" fillId="0" borderId="76" xfId="0" applyFont="1" applyBorder="1" applyAlignment="1"/>
    <xf numFmtId="0" fontId="7" fillId="0" borderId="7" xfId="0" applyFont="1" applyBorder="1" applyAlignment="1"/>
    <xf numFmtId="0" fontId="5" fillId="0" borderId="79" xfId="0" applyFont="1" applyFill="1" applyBorder="1" applyAlignment="1">
      <alignment horizontal="center"/>
    </xf>
    <xf numFmtId="0" fontId="9" fillId="8" borderId="43" xfId="0" applyFont="1" applyFill="1" applyBorder="1" applyAlignment="1"/>
    <xf numFmtId="0" fontId="9" fillId="14" borderId="43" xfId="0" applyFont="1" applyFill="1" applyBorder="1" applyAlignment="1"/>
    <xf numFmtId="0" fontId="17" fillId="12" borderId="19" xfId="0" applyFont="1" applyFill="1" applyBorder="1" applyAlignment="1">
      <alignment vertical="center"/>
    </xf>
    <xf numFmtId="0" fontId="17" fillId="12" borderId="68" xfId="0" applyFont="1" applyFill="1" applyBorder="1" applyAlignment="1">
      <alignment vertical="center"/>
    </xf>
    <xf numFmtId="0" fontId="9" fillId="12" borderId="68" xfId="0" applyFont="1" applyFill="1" applyBorder="1" applyAlignment="1"/>
    <xf numFmtId="0" fontId="9" fillId="12" borderId="64" xfId="0" applyFont="1" applyFill="1" applyBorder="1" applyAlignment="1"/>
    <xf numFmtId="0" fontId="17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7" fillId="8" borderId="54" xfId="0" applyFont="1" applyFill="1" applyBorder="1" applyAlignment="1">
      <alignment vertical="center"/>
    </xf>
    <xf numFmtId="0" fontId="9" fillId="7" borderId="47" xfId="0" applyFont="1" applyFill="1" applyBorder="1" applyAlignment="1"/>
    <xf numFmtId="0" fontId="9" fillId="14" borderId="47" xfId="0" applyFont="1" applyFill="1" applyBorder="1" applyAlignment="1">
      <alignment horizontal="center" vertical="center"/>
    </xf>
    <xf numFmtId="0" fontId="9" fillId="14" borderId="55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9" fillId="12" borderId="19" xfId="0" applyFont="1" applyFill="1" applyBorder="1" applyAlignment="1"/>
    <xf numFmtId="0" fontId="17" fillId="12" borderId="64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7" fillId="8" borderId="55" xfId="0" applyFont="1" applyFill="1" applyBorder="1" applyAlignment="1">
      <alignment vertical="center"/>
    </xf>
    <xf numFmtId="0" fontId="17" fillId="0" borderId="44" xfId="0" applyFont="1" applyFill="1" applyBorder="1" applyAlignment="1">
      <alignment vertical="center"/>
    </xf>
    <xf numFmtId="0" fontId="9" fillId="14" borderId="22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12" borderId="49" xfId="0" applyFont="1" applyFill="1" applyBorder="1" applyAlignment="1"/>
    <xf numFmtId="0" fontId="9" fillId="6" borderId="38" xfId="0" applyFont="1" applyFill="1" applyBorder="1" applyAlignment="1">
      <alignment horizontal="center" vertical="center"/>
    </xf>
    <xf numFmtId="0" fontId="9" fillId="14" borderId="58" xfId="0" applyFont="1" applyFill="1" applyBorder="1" applyAlignment="1">
      <alignment horizontal="center" vertical="center"/>
    </xf>
    <xf numFmtId="0" fontId="9" fillId="14" borderId="57" xfId="0" applyFont="1" applyFill="1" applyBorder="1" applyAlignment="1">
      <alignment horizontal="center" vertical="center"/>
    </xf>
    <xf numFmtId="0" fontId="9" fillId="0" borderId="57" xfId="0" applyFont="1" applyBorder="1" applyAlignment="1"/>
    <xf numFmtId="0" fontId="9" fillId="0" borderId="57" xfId="0" applyFont="1" applyFill="1" applyBorder="1" applyAlignment="1"/>
    <xf numFmtId="0" fontId="9" fillId="6" borderId="59" xfId="0" applyFont="1" applyFill="1" applyBorder="1" applyAlignment="1">
      <alignment horizontal="center" vertical="center"/>
    </xf>
    <xf numFmtId="0" fontId="9" fillId="12" borderId="20" xfId="0" applyFont="1" applyFill="1" applyBorder="1" applyAlignment="1"/>
    <xf numFmtId="0" fontId="9" fillId="6" borderId="36" xfId="0" applyFont="1" applyFill="1" applyBorder="1" applyAlignment="1"/>
    <xf numFmtId="0" fontId="9" fillId="6" borderId="37" xfId="0" applyFont="1" applyFill="1" applyBorder="1" applyAlignment="1"/>
    <xf numFmtId="0" fontId="9" fillId="6" borderId="38" xfId="0" applyFont="1" applyFill="1" applyBorder="1" applyAlignment="1"/>
    <xf numFmtId="0" fontId="9" fillId="6" borderId="58" xfId="0" applyFont="1" applyFill="1" applyBorder="1" applyAlignment="1"/>
    <xf numFmtId="0" fontId="9" fillId="6" borderId="57" xfId="0" applyFont="1" applyFill="1" applyBorder="1" applyAlignment="1"/>
    <xf numFmtId="0" fontId="9" fillId="6" borderId="59" xfId="0" applyFont="1" applyFill="1" applyBorder="1" applyAlignment="1"/>
    <xf numFmtId="0" fontId="15" fillId="8" borderId="76" xfId="2" applyNumberFormat="1" applyFont="1" applyFill="1" applyBorder="1" applyAlignment="1" applyProtection="1">
      <alignment horizontal="center" vertical="center"/>
      <protection locked="0"/>
    </xf>
    <xf numFmtId="0" fontId="9" fillId="14" borderId="11" xfId="0" applyFont="1" applyFill="1" applyBorder="1" applyAlignment="1"/>
    <xf numFmtId="0" fontId="17" fillId="8" borderId="12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/>
    </xf>
    <xf numFmtId="0" fontId="9" fillId="7" borderId="5" xfId="0" applyFont="1" applyFill="1" applyBorder="1" applyAlignment="1"/>
    <xf numFmtId="0" fontId="9" fillId="7" borderId="36" xfId="0" applyFont="1" applyFill="1" applyBorder="1" applyAlignment="1"/>
    <xf numFmtId="0" fontId="9" fillId="7" borderId="58" xfId="0" applyFont="1" applyFill="1" applyBorder="1" applyAlignment="1"/>
    <xf numFmtId="0" fontId="9" fillId="7" borderId="57" xfId="0" applyFont="1" applyFill="1" applyBorder="1" applyAlignment="1"/>
    <xf numFmtId="0" fontId="9" fillId="12" borderId="31" xfId="0" applyFont="1" applyFill="1" applyBorder="1" applyAlignment="1"/>
    <xf numFmtId="0" fontId="17" fillId="8" borderId="71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9" fillId="0" borderId="6" xfId="0" applyFont="1" applyBorder="1" applyAlignment="1"/>
    <xf numFmtId="0" fontId="9" fillId="0" borderId="6" xfId="0" applyFont="1" applyFill="1" applyBorder="1" applyAlignment="1"/>
    <xf numFmtId="0" fontId="9" fillId="6" borderId="80" xfId="0" applyFont="1" applyFill="1" applyBorder="1" applyAlignment="1">
      <alignment horizontal="center" vertical="center"/>
    </xf>
    <xf numFmtId="0" fontId="9" fillId="7" borderId="54" xfId="0" applyFont="1" applyFill="1" applyBorder="1" applyAlignment="1"/>
    <xf numFmtId="0" fontId="13" fillId="0" borderId="74" xfId="0" applyFont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/>
    </xf>
    <xf numFmtId="0" fontId="9" fillId="6" borderId="7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6" borderId="72" xfId="0" applyFont="1" applyFill="1" applyBorder="1" applyAlignment="1">
      <alignment horizontal="center" vertical="center"/>
    </xf>
    <xf numFmtId="0" fontId="9" fillId="6" borderId="74" xfId="0" applyFont="1" applyFill="1" applyBorder="1" applyAlignment="1"/>
    <xf numFmtId="0" fontId="9" fillId="6" borderId="39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0" fillId="0" borderId="0" xfId="0" applyBorder="1" applyAlignment="1"/>
    <xf numFmtId="0" fontId="4" fillId="0" borderId="0" xfId="2" applyFont="1" applyBorder="1"/>
    <xf numFmtId="0" fontId="3" fillId="0" borderId="0" xfId="2" applyBorder="1"/>
    <xf numFmtId="0" fontId="5" fillId="12" borderId="19" xfId="0" applyFont="1" applyFill="1" applyBorder="1" applyAlignment="1">
      <alignment horizontal="center"/>
    </xf>
    <xf numFmtId="0" fontId="5" fillId="12" borderId="68" xfId="0" applyFont="1" applyFill="1" applyBorder="1" applyAlignment="1">
      <alignment horizontal="center"/>
    </xf>
    <xf numFmtId="0" fontId="5" fillId="12" borderId="64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12" borderId="23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65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0" fillId="12" borderId="32" xfId="0" applyFill="1" applyBorder="1" applyAlignment="1"/>
    <xf numFmtId="0" fontId="0" fillId="12" borderId="79" xfId="0" applyFill="1" applyBorder="1" applyAlignment="1"/>
    <xf numFmtId="0" fontId="5" fillId="0" borderId="3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3" fillId="0" borderId="74" xfId="0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0" fillId="0" borderId="34" xfId="0" applyBorder="1" applyAlignment="1"/>
    <xf numFmtId="0" fontId="18" fillId="3" borderId="67" xfId="0" applyFont="1" applyFill="1" applyBorder="1" applyAlignment="1">
      <alignment horizontal="center" vertical="center"/>
    </xf>
    <xf numFmtId="0" fontId="15" fillId="4" borderId="62" xfId="2" applyNumberFormat="1" applyFont="1" applyFill="1" applyBorder="1" applyAlignment="1" applyProtection="1">
      <alignment horizontal="center" vertical="center"/>
      <protection locked="0"/>
    </xf>
    <xf numFmtId="0" fontId="9" fillId="7" borderId="22" xfId="0" applyFont="1" applyFill="1" applyBorder="1" applyAlignment="1"/>
    <xf numFmtId="0" fontId="9" fillId="6" borderId="7" xfId="0" applyFont="1" applyFill="1" applyBorder="1" applyAlignment="1"/>
    <xf numFmtId="0" fontId="9" fillId="6" borderId="39" xfId="0" applyFont="1" applyFill="1" applyBorder="1" applyAlignment="1">
      <alignment horizontal="center" vertical="center"/>
    </xf>
    <xf numFmtId="0" fontId="9" fillId="6" borderId="73" xfId="0" applyFont="1" applyFill="1" applyBorder="1" applyAlignment="1"/>
    <xf numFmtId="0" fontId="9" fillId="12" borderId="1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12" borderId="13" xfId="0" applyFill="1" applyBorder="1" applyAlignment="1"/>
    <xf numFmtId="0" fontId="18" fillId="3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/>
    <xf numFmtId="0" fontId="9" fillId="6" borderId="76" xfId="0" applyFont="1" applyFill="1" applyBorder="1" applyAlignment="1"/>
    <xf numFmtId="0" fontId="9" fillId="7" borderId="75" xfId="0" applyFont="1" applyFill="1" applyBorder="1" applyAlignment="1"/>
    <xf numFmtId="0" fontId="9" fillId="6" borderId="74" xfId="0" applyFont="1" applyFill="1" applyBorder="1" applyAlignment="1">
      <alignment horizontal="center" vertical="center"/>
    </xf>
    <xf numFmtId="0" fontId="15" fillId="4" borderId="47" xfId="2" applyNumberFormat="1" applyFont="1" applyFill="1" applyBorder="1" applyAlignment="1" applyProtection="1">
      <alignment horizontal="center" vertical="center"/>
      <protection locked="0"/>
    </xf>
    <xf numFmtId="0" fontId="9" fillId="12" borderId="21" xfId="0" applyFont="1" applyFill="1" applyBorder="1" applyAlignment="1"/>
    <xf numFmtId="0" fontId="9" fillId="12" borderId="67" xfId="0" applyFont="1" applyFill="1" applyBorder="1" applyAlignment="1"/>
    <xf numFmtId="0" fontId="9" fillId="12" borderId="19" xfId="0" applyFont="1" applyFill="1" applyBorder="1" applyAlignment="1">
      <alignment horizontal="center" vertical="center"/>
    </xf>
    <xf numFmtId="0" fontId="15" fillId="4" borderId="55" xfId="2" applyNumberFormat="1" applyFont="1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/>
    <xf numFmtId="0" fontId="9" fillId="14" borderId="12" xfId="0" applyFont="1" applyFill="1" applyBorder="1" applyAlignment="1">
      <alignment horizontal="center" vertical="center"/>
    </xf>
    <xf numFmtId="0" fontId="9" fillId="6" borderId="78" xfId="0" applyFont="1" applyFill="1" applyBorder="1" applyAlignment="1"/>
    <xf numFmtId="0" fontId="9" fillId="14" borderId="2" xfId="0" applyFont="1" applyFill="1" applyBorder="1" applyAlignment="1"/>
    <xf numFmtId="0" fontId="0" fillId="0" borderId="33" xfId="0" applyBorder="1" applyAlignment="1"/>
    <xf numFmtId="0" fontId="0" fillId="0" borderId="17" xfId="0" applyBorder="1" applyAlignment="1"/>
    <xf numFmtId="0" fontId="0" fillId="0" borderId="27" xfId="0" applyBorder="1" applyAlignment="1"/>
    <xf numFmtId="0" fontId="9" fillId="12" borderId="64" xfId="0" applyFont="1" applyFill="1" applyBorder="1" applyAlignment="1">
      <alignment horizontal="center" vertical="center"/>
    </xf>
    <xf numFmtId="0" fontId="9" fillId="12" borderId="32" xfId="0" applyFont="1" applyFill="1" applyBorder="1" applyAlignment="1"/>
    <xf numFmtId="0" fontId="5" fillId="12" borderId="67" xfId="0" applyFont="1" applyFill="1" applyBorder="1" applyAlignment="1">
      <alignment horizontal="center"/>
    </xf>
    <xf numFmtId="0" fontId="0" fillId="12" borderId="49" xfId="0" applyFill="1" applyBorder="1" applyAlignment="1"/>
    <xf numFmtId="0" fontId="9" fillId="14" borderId="46" xfId="0" applyFont="1" applyFill="1" applyBorder="1" applyAlignment="1"/>
    <xf numFmtId="0" fontId="17" fillId="8" borderId="22" xfId="0" applyFont="1" applyFill="1" applyBorder="1" applyAlignment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15" fillId="4" borderId="60" xfId="2" applyNumberFormat="1" applyFont="1" applyFill="1" applyBorder="1" applyAlignment="1" applyProtection="1">
      <alignment horizontal="center" vertical="center"/>
      <protection locked="0"/>
    </xf>
    <xf numFmtId="0" fontId="15" fillId="4" borderId="22" xfId="2" applyNumberFormat="1" applyFont="1" applyFill="1" applyBorder="1" applyAlignment="1" applyProtection="1">
      <alignment horizontal="center" vertical="center"/>
      <protection locked="0"/>
    </xf>
    <xf numFmtId="0" fontId="7" fillId="0" borderId="63" xfId="0" applyFont="1" applyBorder="1" applyAlignment="1"/>
    <xf numFmtId="0" fontId="7" fillId="0" borderId="69" xfId="0" applyFont="1" applyBorder="1" applyAlignment="1"/>
    <xf numFmtId="0" fontId="18" fillId="3" borderId="55" xfId="0" applyFont="1" applyFill="1" applyBorder="1" applyAlignment="1">
      <alignment horizontal="center" vertical="center"/>
    </xf>
    <xf numFmtId="0" fontId="9" fillId="14" borderId="71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9" fillId="14" borderId="54" xfId="0" applyFont="1" applyFill="1" applyBorder="1" applyAlignment="1">
      <alignment horizontal="center" vertical="center"/>
    </xf>
    <xf numFmtId="0" fontId="9" fillId="14" borderId="43" xfId="0" applyFont="1" applyFill="1" applyBorder="1" applyAlignment="1">
      <alignment horizontal="center" vertical="center"/>
    </xf>
    <xf numFmtId="0" fontId="14" fillId="12" borderId="35" xfId="1" applyFont="1" applyFill="1" applyBorder="1" applyAlignment="1">
      <alignment horizontal="center" vertical="center"/>
    </xf>
    <xf numFmtId="0" fontId="12" fillId="12" borderId="40" xfId="0" applyFont="1" applyFill="1" applyBorder="1" applyAlignment="1">
      <alignment horizontal="center" vertical="center" textRotation="90"/>
    </xf>
    <xf numFmtId="0" fontId="0" fillId="12" borderId="35" xfId="0" applyFill="1" applyBorder="1" applyAlignment="1"/>
    <xf numFmtId="0" fontId="14" fillId="0" borderId="50" xfId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textRotation="90"/>
    </xf>
    <xf numFmtId="0" fontId="14" fillId="16" borderId="13" xfId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72" xfId="0" applyFont="1" applyFill="1" applyBorder="1" applyAlignment="1"/>
    <xf numFmtId="0" fontId="9" fillId="6" borderId="51" xfId="0" applyFont="1" applyFill="1" applyBorder="1" applyAlignment="1"/>
    <xf numFmtId="0" fontId="9" fillId="6" borderId="1" xfId="0" applyFont="1" applyFill="1" applyBorder="1" applyAlignment="1"/>
    <xf numFmtId="0" fontId="12" fillId="16" borderId="33" xfId="0" applyFont="1" applyFill="1" applyBorder="1" applyAlignment="1">
      <alignment horizontal="center" vertical="center" textRotation="90"/>
    </xf>
    <xf numFmtId="0" fontId="12" fillId="16" borderId="33" xfId="0" applyFont="1" applyFill="1" applyBorder="1" applyAlignment="1">
      <alignment horizontal="center" vertical="center"/>
    </xf>
    <xf numFmtId="0" fontId="9" fillId="16" borderId="15" xfId="0" applyFont="1" applyFill="1" applyBorder="1" applyAlignment="1"/>
    <xf numFmtId="0" fontId="17" fillId="16" borderId="15" xfId="0" applyFont="1" applyFill="1" applyBorder="1" applyAlignment="1">
      <alignment vertical="center"/>
    </xf>
    <xf numFmtId="0" fontId="9" fillId="16" borderId="17" xfId="0" applyFont="1" applyFill="1" applyBorder="1" applyAlignment="1"/>
    <xf numFmtId="0" fontId="9" fillId="16" borderId="14" xfId="0" applyFont="1" applyFill="1" applyBorder="1" applyAlignment="1"/>
    <xf numFmtId="0" fontId="5" fillId="16" borderId="15" xfId="0" applyFont="1" applyFill="1" applyBorder="1" applyAlignment="1">
      <alignment horizontal="center"/>
    </xf>
    <xf numFmtId="0" fontId="5" fillId="16" borderId="41" xfId="0" applyFont="1" applyFill="1" applyBorder="1" applyAlignment="1">
      <alignment horizontal="center"/>
    </xf>
    <xf numFmtId="0" fontId="0" fillId="16" borderId="34" xfId="0" applyFill="1" applyBorder="1" applyAlignment="1"/>
    <xf numFmtId="0" fontId="5" fillId="16" borderId="16" xfId="0" applyFont="1" applyFill="1" applyBorder="1" applyAlignment="1">
      <alignment horizontal="center"/>
    </xf>
    <xf numFmtId="0" fontId="0" fillId="16" borderId="13" xfId="0" applyFill="1" applyBorder="1" applyAlignment="1"/>
    <xf numFmtId="0" fontId="0" fillId="0" borderId="31" xfId="0" applyBorder="1" applyAlignment="1"/>
    <xf numFmtId="0" fontId="0" fillId="0" borderId="2" xfId="0" applyBorder="1" applyAlignment="1"/>
    <xf numFmtId="0" fontId="0" fillId="0" borderId="20" xfId="0" applyBorder="1" applyAlignment="1"/>
    <xf numFmtId="0" fontId="5" fillId="0" borderId="21" xfId="0" applyFont="1" applyFill="1" applyBorder="1" applyAlignment="1">
      <alignment horizontal="center"/>
    </xf>
    <xf numFmtId="0" fontId="7" fillId="0" borderId="61" xfId="0" applyFont="1" applyBorder="1" applyAlignment="1"/>
    <xf numFmtId="0" fontId="5" fillId="0" borderId="2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16" borderId="18" xfId="0" applyFont="1" applyFill="1" applyBorder="1" applyAlignment="1">
      <alignment horizontal="center"/>
    </xf>
    <xf numFmtId="0" fontId="9" fillId="14" borderId="66" xfId="0" applyFont="1" applyFill="1" applyBorder="1" applyAlignment="1"/>
    <xf numFmtId="0" fontId="9" fillId="16" borderId="13" xfId="0" applyFont="1" applyFill="1" applyBorder="1" applyAlignment="1"/>
    <xf numFmtId="0" fontId="9" fillId="6" borderId="43" xfId="0" applyFont="1" applyFill="1" applyBorder="1" applyAlignment="1">
      <alignment horizontal="center" vertical="center"/>
    </xf>
    <xf numFmtId="0" fontId="0" fillId="0" borderId="45" xfId="0" applyBorder="1" applyAlignment="1"/>
    <xf numFmtId="0" fontId="0" fillId="0" borderId="32" xfId="0" applyBorder="1" applyAlignment="1"/>
    <xf numFmtId="0" fontId="9" fillId="16" borderId="41" xfId="0" applyFont="1" applyFill="1" applyBorder="1" applyAlignment="1"/>
    <xf numFmtId="0" fontId="9" fillId="6" borderId="44" xfId="0" applyFont="1" applyFill="1" applyBorder="1" applyAlignment="1">
      <alignment horizontal="center" vertical="center"/>
    </xf>
    <xf numFmtId="0" fontId="0" fillId="0" borderId="53" xfId="0" applyBorder="1" applyAlignment="1"/>
    <xf numFmtId="0" fontId="9" fillId="14" borderId="77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/>
    </xf>
    <xf numFmtId="0" fontId="9" fillId="12" borderId="15" xfId="0" applyFont="1" applyFill="1" applyBorder="1" applyAlignment="1">
      <alignment horizontal="center" vertical="center"/>
    </xf>
    <xf numFmtId="0" fontId="9" fillId="16" borderId="18" xfId="0" applyFont="1" applyFill="1" applyBorder="1" applyAlignment="1"/>
    <xf numFmtId="0" fontId="9" fillId="6" borderId="7" xfId="0" applyFont="1" applyFill="1" applyBorder="1" applyAlignment="1">
      <alignment horizontal="center" vertical="center"/>
    </xf>
    <xf numFmtId="0" fontId="0" fillId="0" borderId="73" xfId="0" applyBorder="1" applyAlignment="1"/>
    <xf numFmtId="0" fontId="9" fillId="16" borderId="16" xfId="0" applyFont="1" applyFill="1" applyBorder="1" applyAlignment="1"/>
    <xf numFmtId="0" fontId="9" fillId="6" borderId="5" xfId="0" applyFont="1" applyFill="1" applyBorder="1" applyAlignment="1">
      <alignment horizontal="center" vertical="center"/>
    </xf>
    <xf numFmtId="0" fontId="0" fillId="0" borderId="10" xfId="0" applyBorder="1" applyAlignment="1"/>
    <xf numFmtId="0" fontId="9" fillId="16" borderId="16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/>
    </xf>
    <xf numFmtId="0" fontId="9" fillId="7" borderId="42" xfId="0" applyFont="1" applyFill="1" applyBorder="1" applyAlignment="1"/>
    <xf numFmtId="0" fontId="9" fillId="0" borderId="46" xfId="0" applyFont="1" applyBorder="1" applyAlignment="1"/>
    <xf numFmtId="0" fontId="17" fillId="8" borderId="29" xfId="0" applyFont="1" applyFill="1" applyBorder="1" applyAlignment="1">
      <alignment vertical="center"/>
    </xf>
    <xf numFmtId="0" fontId="17" fillId="8" borderId="52" xfId="0" applyFont="1" applyFill="1" applyBorder="1" applyAlignment="1">
      <alignment vertical="center"/>
    </xf>
    <xf numFmtId="0" fontId="17" fillId="16" borderId="18" xfId="0" applyFont="1" applyFill="1" applyBorder="1" applyAlignment="1">
      <alignment vertical="center"/>
    </xf>
    <xf numFmtId="0" fontId="9" fillId="14" borderId="76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17" fillId="16" borderId="41" xfId="0" applyFont="1" applyFill="1" applyBorder="1" applyAlignment="1">
      <alignment vertical="center"/>
    </xf>
    <xf numFmtId="0" fontId="9" fillId="0" borderId="36" xfId="0" applyFont="1" applyBorder="1" applyAlignment="1"/>
    <xf numFmtId="0" fontId="9" fillId="0" borderId="37" xfId="0" applyFont="1" applyBorder="1" applyAlignment="1"/>
    <xf numFmtId="0" fontId="9" fillId="7" borderId="78" xfId="0" applyFont="1" applyFill="1" applyBorder="1" applyAlignment="1"/>
    <xf numFmtId="0" fontId="9" fillId="6" borderId="37" xfId="0" applyFont="1" applyFill="1" applyBorder="1" applyAlignment="1">
      <alignment horizontal="center" vertical="center"/>
    </xf>
    <xf numFmtId="0" fontId="0" fillId="0" borderId="39" xfId="0" applyBorder="1" applyAlignment="1"/>
    <xf numFmtId="0" fontId="9" fillId="0" borderId="58" xfId="0" applyFont="1" applyBorder="1" applyAlignment="1"/>
    <xf numFmtId="0" fontId="9" fillId="6" borderId="3" xfId="0" applyFont="1" applyFill="1" applyBorder="1" applyAlignment="1">
      <alignment horizontal="center" vertical="center"/>
    </xf>
    <xf numFmtId="0" fontId="9" fillId="6" borderId="65" xfId="0" applyFont="1" applyFill="1" applyBorder="1" applyAlignment="1">
      <alignment horizontal="center" vertical="center"/>
    </xf>
    <xf numFmtId="0" fontId="9" fillId="0" borderId="29" xfId="0" applyFont="1" applyBorder="1" applyAlignment="1"/>
    <xf numFmtId="0" fontId="9" fillId="0" borderId="52" xfId="0" applyFont="1" applyBorder="1" applyAlignment="1"/>
    <xf numFmtId="0" fontId="9" fillId="3" borderId="47" xfId="0" applyFont="1" applyFill="1" applyBorder="1" applyAlignment="1">
      <alignment horizontal="center" vertical="center"/>
    </xf>
    <xf numFmtId="0" fontId="9" fillId="6" borderId="13" xfId="0" applyFont="1" applyFill="1" applyBorder="1" applyAlignment="1"/>
    <xf numFmtId="0" fontId="5" fillId="0" borderId="66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6" borderId="35" xfId="0" applyFont="1" applyFill="1" applyBorder="1" applyAlignment="1"/>
    <xf numFmtId="0" fontId="15" fillId="4" borderId="0" xfId="2" applyNumberFormat="1" applyFont="1" applyFill="1" applyBorder="1" applyAlignment="1" applyProtection="1">
      <alignment horizontal="center" vertical="center"/>
      <protection locked="0"/>
    </xf>
    <xf numFmtId="0" fontId="12" fillId="12" borderId="35" xfId="0" applyFont="1" applyFill="1" applyBorder="1" applyAlignment="1">
      <alignment horizontal="center" vertical="center" textRotation="90"/>
    </xf>
    <xf numFmtId="0" fontId="12" fillId="12" borderId="40" xfId="0" applyFont="1" applyFill="1" applyBorder="1" applyAlignment="1">
      <alignment horizontal="center" vertical="center"/>
    </xf>
    <xf numFmtId="0" fontId="9" fillId="12" borderId="35" xfId="0" applyFont="1" applyFill="1" applyBorder="1" applyAlignment="1"/>
    <xf numFmtId="0" fontId="0" fillId="16" borderId="79" xfId="0" applyFill="1" applyBorder="1" applyAlignment="1"/>
    <xf numFmtId="0" fontId="9" fillId="3" borderId="4" xfId="0" applyFont="1" applyFill="1" applyBorder="1" applyAlignment="1">
      <alignment horizontal="center" vertical="center"/>
    </xf>
    <xf numFmtId="0" fontId="18" fillId="3" borderId="77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/>
    </xf>
    <xf numFmtId="0" fontId="0" fillId="0" borderId="19" xfId="0" applyBorder="1" applyAlignment="1"/>
    <xf numFmtId="0" fontId="0" fillId="0" borderId="68" xfId="0" applyBorder="1" applyAlignment="1"/>
    <xf numFmtId="0" fontId="0" fillId="0" borderId="64" xfId="0" applyBorder="1" applyAlignment="1"/>
    <xf numFmtId="0" fontId="0" fillId="0" borderId="21" xfId="0" applyBorder="1" applyAlignment="1"/>
    <xf numFmtId="0" fontId="9" fillId="6" borderId="75" xfId="0" applyFont="1" applyFill="1" applyBorder="1" applyAlignment="1"/>
    <xf numFmtId="0" fontId="9" fillId="6" borderId="40" xfId="0" applyFont="1" applyFill="1" applyBorder="1" applyAlignment="1"/>
    <xf numFmtId="0" fontId="7" fillId="0" borderId="70" xfId="0" applyFont="1" applyBorder="1" applyAlignment="1"/>
    <xf numFmtId="0" fontId="5" fillId="0" borderId="34" xfId="0" applyFont="1" applyFill="1" applyBorder="1" applyAlignment="1">
      <alignment horizontal="center"/>
    </xf>
    <xf numFmtId="0" fontId="9" fillId="14" borderId="45" xfId="0" applyFont="1" applyFill="1" applyBorder="1" applyAlignment="1"/>
    <xf numFmtId="0" fontId="15" fillId="8" borderId="60" xfId="2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/>
    <xf numFmtId="0" fontId="0" fillId="0" borderId="3" xfId="0" applyBorder="1" applyAlignment="1"/>
    <xf numFmtId="0" fontId="0" fillId="0" borderId="65" xfId="0" applyBorder="1" applyAlignment="1"/>
    <xf numFmtId="0" fontId="0" fillId="0" borderId="11" xfId="0" applyBorder="1" applyAlignment="1"/>
    <xf numFmtId="0" fontId="0" fillId="0" borderId="50" xfId="0" applyBorder="1" applyAlignment="1"/>
    <xf numFmtId="0" fontId="0" fillId="0" borderId="49" xfId="0" applyBorder="1" applyAlignment="1"/>
    <xf numFmtId="0" fontId="8" fillId="0" borderId="31" xfId="0" applyFont="1" applyFill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18" fillId="11" borderId="56" xfId="0" applyFont="1" applyFill="1" applyBorder="1" applyAlignment="1">
      <alignment horizontal="center" vertical="center"/>
    </xf>
    <xf numFmtId="0" fontId="0" fillId="0" borderId="56" xfId="0" applyBorder="1" applyAlignment="1"/>
    <xf numFmtId="0" fontId="9" fillId="14" borderId="75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9" fillId="11" borderId="50" xfId="0" applyFont="1" applyFill="1" applyBorder="1" applyAlignment="1"/>
    <xf numFmtId="0" fontId="15" fillId="8" borderId="61" xfId="2" applyNumberFormat="1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0" borderId="62" xfId="0" applyFont="1" applyBorder="1" applyAlignment="1"/>
    <xf numFmtId="0" fontId="9" fillId="7" borderId="62" xfId="0" applyFont="1" applyFill="1" applyBorder="1" applyAlignment="1"/>
    <xf numFmtId="0" fontId="9" fillId="8" borderId="62" xfId="0" applyFont="1" applyFill="1" applyBorder="1" applyAlignment="1"/>
    <xf numFmtId="0" fontId="9" fillId="14" borderId="69" xfId="0" applyFont="1" applyFill="1" applyBorder="1" applyAlignment="1"/>
    <xf numFmtId="0" fontId="9" fillId="7" borderId="1" xfId="0" applyFont="1" applyFill="1" applyBorder="1" applyAlignment="1"/>
    <xf numFmtId="0" fontId="9" fillId="7" borderId="6" xfId="0" applyFont="1" applyFill="1" applyBorder="1" applyAlignment="1"/>
    <xf numFmtId="0" fontId="17" fillId="12" borderId="21" xfId="0" applyFont="1" applyFill="1" applyBorder="1" applyAlignment="1">
      <alignment vertical="center"/>
    </xf>
    <xf numFmtId="0" fontId="14" fillId="0" borderId="50" xfId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textRotation="90"/>
    </xf>
    <xf numFmtId="0" fontId="9" fillId="7" borderId="60" xfId="0" applyFont="1" applyFill="1" applyBorder="1" applyAlignment="1"/>
    <xf numFmtId="0" fontId="15" fillId="4" borderId="57" xfId="2" applyNumberFormat="1" applyFont="1" applyFill="1" applyBorder="1" applyAlignment="1" applyProtection="1">
      <alignment horizontal="center" vertical="center"/>
      <protection locked="0"/>
    </xf>
    <xf numFmtId="0" fontId="4" fillId="0" borderId="27" xfId="2" applyFont="1" applyBorder="1" applyAlignment="1">
      <alignment horizontal="justify" vertical="top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2" fillId="0" borderId="49" xfId="0" applyFont="1" applyBorder="1" applyAlignment="1">
      <alignment horizontal="center" vertical="center" textRotation="90"/>
    </xf>
    <xf numFmtId="0" fontId="2" fillId="0" borderId="50" xfId="0" applyFont="1" applyBorder="1" applyAlignment="1">
      <alignment horizontal="center" vertical="center" textRotation="90"/>
    </xf>
    <xf numFmtId="0" fontId="2" fillId="0" borderId="35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textRotation="90"/>
    </xf>
    <xf numFmtId="0" fontId="11" fillId="0" borderId="56" xfId="0" applyFont="1" applyBorder="1" applyAlignment="1">
      <alignment horizontal="center" vertical="center" textRotation="90"/>
    </xf>
    <xf numFmtId="0" fontId="11" fillId="0" borderId="35" xfId="0" applyFont="1" applyBorder="1" applyAlignment="1">
      <alignment horizontal="center" vertical="center" textRotation="90"/>
    </xf>
    <xf numFmtId="0" fontId="11" fillId="0" borderId="49" xfId="0" applyFont="1" applyBorder="1" applyAlignment="1">
      <alignment horizontal="justify" vertical="top" textRotation="90"/>
    </xf>
    <xf numFmtId="0" fontId="11" fillId="0" borderId="50" xfId="0" applyFont="1" applyBorder="1" applyAlignment="1">
      <alignment horizontal="justify" vertical="top" textRotation="90"/>
    </xf>
    <xf numFmtId="0" fontId="11" fillId="0" borderId="35" xfId="0" applyFont="1" applyBorder="1" applyAlignment="1">
      <alignment horizontal="justify" vertical="top" textRotation="90"/>
    </xf>
    <xf numFmtId="0" fontId="12" fillId="0" borderId="50" xfId="0" applyFont="1" applyBorder="1" applyAlignment="1">
      <alignment horizontal="justify" vertical="top" textRotation="90"/>
    </xf>
    <xf numFmtId="0" fontId="9" fillId="0" borderId="49" xfId="0" applyFont="1" applyBorder="1" applyAlignment="1">
      <alignment horizontal="center" vertical="center" textRotation="90"/>
    </xf>
    <xf numFmtId="0" fontId="9" fillId="0" borderId="50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/>
    </xf>
    <xf numFmtId="0" fontId="10" fillId="0" borderId="49" xfId="0" applyFont="1" applyFill="1" applyBorder="1" applyAlignment="1">
      <alignment horizontal="center" textRotation="90"/>
    </xf>
    <xf numFmtId="0" fontId="10" fillId="0" borderId="50" xfId="0" applyFont="1" applyFill="1" applyBorder="1" applyAlignment="1">
      <alignment horizontal="center" textRotation="90"/>
    </xf>
    <xf numFmtId="0" fontId="10" fillId="0" borderId="35" xfId="0" applyFont="1" applyFill="1" applyBorder="1" applyAlignment="1">
      <alignment horizont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textRotation="90"/>
    </xf>
    <xf numFmtId="0" fontId="8" fillId="0" borderId="50" xfId="0" applyFont="1" applyBorder="1" applyAlignment="1">
      <alignment horizontal="center" vertical="center" textRotation="90"/>
    </xf>
    <xf numFmtId="0" fontId="8" fillId="0" borderId="35" xfId="0" applyFont="1" applyBorder="1" applyAlignment="1">
      <alignment horizontal="center" vertical="center" textRotation="90"/>
    </xf>
    <xf numFmtId="0" fontId="12" fillId="0" borderId="35" xfId="0" applyFont="1" applyBorder="1" applyAlignment="1">
      <alignment horizontal="center" vertical="center" textRotation="90"/>
    </xf>
    <xf numFmtId="0" fontId="12" fillId="0" borderId="31" xfId="0" applyFont="1" applyBorder="1" applyAlignment="1">
      <alignment horizontal="center" vertical="center" textRotation="90"/>
    </xf>
    <xf numFmtId="0" fontId="12" fillId="0" borderId="56" xfId="0" applyFont="1" applyBorder="1" applyAlignment="1">
      <alignment horizontal="center" vertical="center" textRotation="90"/>
    </xf>
    <xf numFmtId="0" fontId="23" fillId="0" borderId="49" xfId="0" applyFont="1" applyBorder="1" applyAlignment="1">
      <alignment horizontal="center" vertical="center" textRotation="90"/>
    </xf>
    <xf numFmtId="0" fontId="23" fillId="0" borderId="50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 textRotation="90"/>
    </xf>
    <xf numFmtId="0" fontId="10" fillId="0" borderId="61" xfId="0" applyFont="1" applyFill="1" applyBorder="1" applyAlignment="1">
      <alignment horizontal="center" textRotation="90"/>
    </xf>
    <xf numFmtId="0" fontId="10" fillId="0" borderId="62" xfId="0" applyFont="1" applyFill="1" applyBorder="1" applyAlignment="1">
      <alignment horizontal="center" textRotation="90"/>
    </xf>
    <xf numFmtId="0" fontId="10" fillId="0" borderId="70" xfId="0" applyFont="1" applyFill="1" applyBorder="1" applyAlignment="1">
      <alignment horizontal="center" textRotation="90"/>
    </xf>
    <xf numFmtId="0" fontId="10" fillId="0" borderId="1" xfId="0" applyFont="1" applyFill="1" applyBorder="1" applyAlignment="1">
      <alignment horizontal="center" textRotation="90"/>
    </xf>
    <xf numFmtId="0" fontId="10" fillId="0" borderId="6" xfId="0" applyFont="1" applyFill="1" applyBorder="1" applyAlignment="1">
      <alignment horizontal="center" textRotation="90"/>
    </xf>
    <xf numFmtId="0" fontId="10" fillId="0" borderId="72" xfId="0" applyFont="1" applyFill="1" applyBorder="1" applyAlignment="1">
      <alignment horizontal="center" textRotation="90"/>
    </xf>
    <xf numFmtId="0" fontId="9" fillId="0" borderId="17" xfId="0" applyFont="1" applyBorder="1" applyAlignment="1">
      <alignment horizontal="center" vertical="top"/>
    </xf>
    <xf numFmtId="0" fontId="2" fillId="0" borderId="56" xfId="0" applyFont="1" applyBorder="1" applyAlignment="1">
      <alignment horizontal="center" vertical="center" textRotation="90"/>
    </xf>
    <xf numFmtId="0" fontId="4" fillId="0" borderId="27" xfId="2" applyFont="1" applyBorder="1" applyAlignment="1">
      <alignment horizontal="center" vertical="top"/>
    </xf>
    <xf numFmtId="0" fontId="9" fillId="0" borderId="32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51"/>
  <sheetViews>
    <sheetView showGridLines="0" view="pageBreakPreview" zoomScaleNormal="110" zoomScaleSheetLayoutView="100" workbookViewId="0">
      <selection activeCell="BH43" sqref="BH43"/>
    </sheetView>
  </sheetViews>
  <sheetFormatPr defaultColWidth="12.5703125" defaultRowHeight="13.5" customHeight="1" x14ac:dyDescent="0.25"/>
  <cols>
    <col min="1" max="1" width="3" style="55" customWidth="1"/>
    <col min="2" max="2" width="4.42578125" style="55" customWidth="1"/>
    <col min="3" max="3" width="5.140625" style="55" customWidth="1"/>
    <col min="4" max="47" width="2.7109375" style="55" customWidth="1"/>
    <col min="48" max="48" width="3.42578125" style="55" customWidth="1"/>
    <col min="49" max="49" width="3.5703125" style="55" customWidth="1"/>
    <col min="50" max="51" width="3" style="55" customWidth="1"/>
    <col min="52" max="52" width="4.5703125" style="55" customWidth="1"/>
    <col min="53" max="53" width="4.28515625" style="55" customWidth="1"/>
    <col min="54" max="54" width="2.85546875" style="55" customWidth="1"/>
    <col min="55" max="55" width="3.42578125" style="55" customWidth="1"/>
    <col min="56" max="56" width="4.85546875" style="55" customWidth="1"/>
    <col min="57" max="57" width="4.5703125" style="55" customWidth="1"/>
    <col min="58" max="59" width="2.85546875" style="55" customWidth="1"/>
    <col min="60" max="61" width="12.5703125" style="55"/>
    <col min="62" max="251" width="12.5703125" style="1"/>
    <col min="252" max="252" width="5.5703125" style="1" customWidth="1"/>
    <col min="253" max="315" width="2.85546875" style="1" customWidth="1"/>
    <col min="316" max="507" width="12.5703125" style="1"/>
    <col min="508" max="508" width="5.5703125" style="1" customWidth="1"/>
    <col min="509" max="571" width="2.85546875" style="1" customWidth="1"/>
    <col min="572" max="763" width="12.5703125" style="1"/>
    <col min="764" max="764" width="5.5703125" style="1" customWidth="1"/>
    <col min="765" max="827" width="2.85546875" style="1" customWidth="1"/>
    <col min="828" max="1019" width="12.5703125" style="1"/>
    <col min="1020" max="1020" width="5.5703125" style="1" customWidth="1"/>
    <col min="1021" max="1083" width="2.85546875" style="1" customWidth="1"/>
    <col min="1084" max="1275" width="12.5703125" style="1"/>
    <col min="1276" max="1276" width="5.5703125" style="1" customWidth="1"/>
    <col min="1277" max="1339" width="2.85546875" style="1" customWidth="1"/>
    <col min="1340" max="1531" width="12.5703125" style="1"/>
    <col min="1532" max="1532" width="5.5703125" style="1" customWidth="1"/>
    <col min="1533" max="1595" width="2.85546875" style="1" customWidth="1"/>
    <col min="1596" max="1787" width="12.5703125" style="1"/>
    <col min="1788" max="1788" width="5.5703125" style="1" customWidth="1"/>
    <col min="1789" max="1851" width="2.85546875" style="1" customWidth="1"/>
    <col min="1852" max="2043" width="12.5703125" style="1"/>
    <col min="2044" max="2044" width="5.5703125" style="1" customWidth="1"/>
    <col min="2045" max="2107" width="2.85546875" style="1" customWidth="1"/>
    <col min="2108" max="2299" width="12.5703125" style="1"/>
    <col min="2300" max="2300" width="5.5703125" style="1" customWidth="1"/>
    <col min="2301" max="2363" width="2.85546875" style="1" customWidth="1"/>
    <col min="2364" max="2555" width="12.5703125" style="1"/>
    <col min="2556" max="2556" width="5.5703125" style="1" customWidth="1"/>
    <col min="2557" max="2619" width="2.85546875" style="1" customWidth="1"/>
    <col min="2620" max="2811" width="12.5703125" style="1"/>
    <col min="2812" max="2812" width="5.5703125" style="1" customWidth="1"/>
    <col min="2813" max="2875" width="2.85546875" style="1" customWidth="1"/>
    <col min="2876" max="3067" width="12.5703125" style="1"/>
    <col min="3068" max="3068" width="5.5703125" style="1" customWidth="1"/>
    <col min="3069" max="3131" width="2.85546875" style="1" customWidth="1"/>
    <col min="3132" max="3323" width="12.5703125" style="1"/>
    <col min="3324" max="3324" width="5.5703125" style="1" customWidth="1"/>
    <col min="3325" max="3387" width="2.85546875" style="1" customWidth="1"/>
    <col min="3388" max="3579" width="12.5703125" style="1"/>
    <col min="3580" max="3580" width="5.5703125" style="1" customWidth="1"/>
    <col min="3581" max="3643" width="2.85546875" style="1" customWidth="1"/>
    <col min="3644" max="3835" width="12.5703125" style="1"/>
    <col min="3836" max="3836" width="5.5703125" style="1" customWidth="1"/>
    <col min="3837" max="3899" width="2.85546875" style="1" customWidth="1"/>
    <col min="3900" max="4091" width="12.5703125" style="1"/>
    <col min="4092" max="4092" width="5.5703125" style="1" customWidth="1"/>
    <col min="4093" max="4155" width="2.85546875" style="1" customWidth="1"/>
    <col min="4156" max="4347" width="12.5703125" style="1"/>
    <col min="4348" max="4348" width="5.5703125" style="1" customWidth="1"/>
    <col min="4349" max="4411" width="2.85546875" style="1" customWidth="1"/>
    <col min="4412" max="4603" width="12.5703125" style="1"/>
    <col min="4604" max="4604" width="5.5703125" style="1" customWidth="1"/>
    <col min="4605" max="4667" width="2.85546875" style="1" customWidth="1"/>
    <col min="4668" max="4859" width="12.5703125" style="1"/>
    <col min="4860" max="4860" width="5.5703125" style="1" customWidth="1"/>
    <col min="4861" max="4923" width="2.85546875" style="1" customWidth="1"/>
    <col min="4924" max="5115" width="12.5703125" style="1"/>
    <col min="5116" max="5116" width="5.5703125" style="1" customWidth="1"/>
    <col min="5117" max="5179" width="2.85546875" style="1" customWidth="1"/>
    <col min="5180" max="5371" width="12.5703125" style="1"/>
    <col min="5372" max="5372" width="5.5703125" style="1" customWidth="1"/>
    <col min="5373" max="5435" width="2.85546875" style="1" customWidth="1"/>
    <col min="5436" max="5627" width="12.5703125" style="1"/>
    <col min="5628" max="5628" width="5.5703125" style="1" customWidth="1"/>
    <col min="5629" max="5691" width="2.85546875" style="1" customWidth="1"/>
    <col min="5692" max="5883" width="12.5703125" style="1"/>
    <col min="5884" max="5884" width="5.5703125" style="1" customWidth="1"/>
    <col min="5885" max="5947" width="2.85546875" style="1" customWidth="1"/>
    <col min="5948" max="6139" width="12.5703125" style="1"/>
    <col min="6140" max="6140" width="5.5703125" style="1" customWidth="1"/>
    <col min="6141" max="6203" width="2.85546875" style="1" customWidth="1"/>
    <col min="6204" max="6395" width="12.5703125" style="1"/>
    <col min="6396" max="6396" width="5.5703125" style="1" customWidth="1"/>
    <col min="6397" max="6459" width="2.85546875" style="1" customWidth="1"/>
    <col min="6460" max="6651" width="12.5703125" style="1"/>
    <col min="6652" max="6652" width="5.5703125" style="1" customWidth="1"/>
    <col min="6653" max="6715" width="2.85546875" style="1" customWidth="1"/>
    <col min="6716" max="6907" width="12.5703125" style="1"/>
    <col min="6908" max="6908" width="5.5703125" style="1" customWidth="1"/>
    <col min="6909" max="6971" width="2.85546875" style="1" customWidth="1"/>
    <col min="6972" max="7163" width="12.5703125" style="1"/>
    <col min="7164" max="7164" width="5.5703125" style="1" customWidth="1"/>
    <col min="7165" max="7227" width="2.85546875" style="1" customWidth="1"/>
    <col min="7228" max="7419" width="12.5703125" style="1"/>
    <col min="7420" max="7420" width="5.5703125" style="1" customWidth="1"/>
    <col min="7421" max="7483" width="2.85546875" style="1" customWidth="1"/>
    <col min="7484" max="7675" width="12.5703125" style="1"/>
    <col min="7676" max="7676" width="5.5703125" style="1" customWidth="1"/>
    <col min="7677" max="7739" width="2.85546875" style="1" customWidth="1"/>
    <col min="7740" max="7931" width="12.5703125" style="1"/>
    <col min="7932" max="7932" width="5.5703125" style="1" customWidth="1"/>
    <col min="7933" max="7995" width="2.85546875" style="1" customWidth="1"/>
    <col min="7996" max="8187" width="12.5703125" style="1"/>
    <col min="8188" max="8188" width="5.5703125" style="1" customWidth="1"/>
    <col min="8189" max="8251" width="2.85546875" style="1" customWidth="1"/>
    <col min="8252" max="8443" width="12.5703125" style="1"/>
    <col min="8444" max="8444" width="5.5703125" style="1" customWidth="1"/>
    <col min="8445" max="8507" width="2.85546875" style="1" customWidth="1"/>
    <col min="8508" max="8699" width="12.5703125" style="1"/>
    <col min="8700" max="8700" width="5.5703125" style="1" customWidth="1"/>
    <col min="8701" max="8763" width="2.85546875" style="1" customWidth="1"/>
    <col min="8764" max="8955" width="12.5703125" style="1"/>
    <col min="8956" max="8956" width="5.5703125" style="1" customWidth="1"/>
    <col min="8957" max="9019" width="2.85546875" style="1" customWidth="1"/>
    <col min="9020" max="9211" width="12.5703125" style="1"/>
    <col min="9212" max="9212" width="5.5703125" style="1" customWidth="1"/>
    <col min="9213" max="9275" width="2.85546875" style="1" customWidth="1"/>
    <col min="9276" max="9467" width="12.5703125" style="1"/>
    <col min="9468" max="9468" width="5.5703125" style="1" customWidth="1"/>
    <col min="9469" max="9531" width="2.85546875" style="1" customWidth="1"/>
    <col min="9532" max="9723" width="12.5703125" style="1"/>
    <col min="9724" max="9724" width="5.5703125" style="1" customWidth="1"/>
    <col min="9725" max="9787" width="2.85546875" style="1" customWidth="1"/>
    <col min="9788" max="9979" width="12.5703125" style="1"/>
    <col min="9980" max="9980" width="5.5703125" style="1" customWidth="1"/>
    <col min="9981" max="10043" width="2.85546875" style="1" customWidth="1"/>
    <col min="10044" max="10235" width="12.5703125" style="1"/>
    <col min="10236" max="10236" width="5.5703125" style="1" customWidth="1"/>
    <col min="10237" max="10299" width="2.85546875" style="1" customWidth="1"/>
    <col min="10300" max="10491" width="12.5703125" style="1"/>
    <col min="10492" max="10492" width="5.5703125" style="1" customWidth="1"/>
    <col min="10493" max="10555" width="2.85546875" style="1" customWidth="1"/>
    <col min="10556" max="10747" width="12.5703125" style="1"/>
    <col min="10748" max="10748" width="5.5703125" style="1" customWidth="1"/>
    <col min="10749" max="10811" width="2.85546875" style="1" customWidth="1"/>
    <col min="10812" max="11003" width="12.5703125" style="1"/>
    <col min="11004" max="11004" width="5.5703125" style="1" customWidth="1"/>
    <col min="11005" max="11067" width="2.85546875" style="1" customWidth="1"/>
    <col min="11068" max="11259" width="12.5703125" style="1"/>
    <col min="11260" max="11260" width="5.5703125" style="1" customWidth="1"/>
    <col min="11261" max="11323" width="2.85546875" style="1" customWidth="1"/>
    <col min="11324" max="11515" width="12.5703125" style="1"/>
    <col min="11516" max="11516" width="5.5703125" style="1" customWidth="1"/>
    <col min="11517" max="11579" width="2.85546875" style="1" customWidth="1"/>
    <col min="11580" max="11771" width="12.5703125" style="1"/>
    <col min="11772" max="11772" width="5.5703125" style="1" customWidth="1"/>
    <col min="11773" max="11835" width="2.85546875" style="1" customWidth="1"/>
    <col min="11836" max="12027" width="12.5703125" style="1"/>
    <col min="12028" max="12028" width="5.5703125" style="1" customWidth="1"/>
    <col min="12029" max="12091" width="2.85546875" style="1" customWidth="1"/>
    <col min="12092" max="12283" width="12.5703125" style="1"/>
    <col min="12284" max="12284" width="5.5703125" style="1" customWidth="1"/>
    <col min="12285" max="12347" width="2.85546875" style="1" customWidth="1"/>
    <col min="12348" max="12539" width="12.5703125" style="1"/>
    <col min="12540" max="12540" width="5.5703125" style="1" customWidth="1"/>
    <col min="12541" max="12603" width="2.85546875" style="1" customWidth="1"/>
    <col min="12604" max="12795" width="12.5703125" style="1"/>
    <col min="12796" max="12796" width="5.5703125" style="1" customWidth="1"/>
    <col min="12797" max="12859" width="2.85546875" style="1" customWidth="1"/>
    <col min="12860" max="13051" width="12.5703125" style="1"/>
    <col min="13052" max="13052" width="5.5703125" style="1" customWidth="1"/>
    <col min="13053" max="13115" width="2.85546875" style="1" customWidth="1"/>
    <col min="13116" max="13307" width="12.5703125" style="1"/>
    <col min="13308" max="13308" width="5.5703125" style="1" customWidth="1"/>
    <col min="13309" max="13371" width="2.85546875" style="1" customWidth="1"/>
    <col min="13372" max="13563" width="12.5703125" style="1"/>
    <col min="13564" max="13564" width="5.5703125" style="1" customWidth="1"/>
    <col min="13565" max="13627" width="2.85546875" style="1" customWidth="1"/>
    <col min="13628" max="13819" width="12.5703125" style="1"/>
    <col min="13820" max="13820" width="5.5703125" style="1" customWidth="1"/>
    <col min="13821" max="13883" width="2.85546875" style="1" customWidth="1"/>
    <col min="13884" max="14075" width="12.5703125" style="1"/>
    <col min="14076" max="14076" width="5.5703125" style="1" customWidth="1"/>
    <col min="14077" max="14139" width="2.85546875" style="1" customWidth="1"/>
    <col min="14140" max="14331" width="12.5703125" style="1"/>
    <col min="14332" max="14332" width="5.5703125" style="1" customWidth="1"/>
    <col min="14333" max="14395" width="2.85546875" style="1" customWidth="1"/>
    <col min="14396" max="14587" width="12.5703125" style="1"/>
    <col min="14588" max="14588" width="5.5703125" style="1" customWidth="1"/>
    <col min="14589" max="14651" width="2.85546875" style="1" customWidth="1"/>
    <col min="14652" max="14843" width="12.5703125" style="1"/>
    <col min="14844" max="14844" width="5.5703125" style="1" customWidth="1"/>
    <col min="14845" max="14907" width="2.85546875" style="1" customWidth="1"/>
    <col min="14908" max="15099" width="12.5703125" style="1"/>
    <col min="15100" max="15100" width="5.5703125" style="1" customWidth="1"/>
    <col min="15101" max="15163" width="2.85546875" style="1" customWidth="1"/>
    <col min="15164" max="15355" width="12.5703125" style="1"/>
    <col min="15356" max="15356" width="5.5703125" style="1" customWidth="1"/>
    <col min="15357" max="15419" width="2.85546875" style="1" customWidth="1"/>
    <col min="15420" max="15611" width="12.5703125" style="1"/>
    <col min="15612" max="15612" width="5.5703125" style="1" customWidth="1"/>
    <col min="15613" max="15675" width="2.85546875" style="1" customWidth="1"/>
    <col min="15676" max="15867" width="12.5703125" style="1"/>
    <col min="15868" max="15868" width="5.5703125" style="1" customWidth="1"/>
    <col min="15869" max="15931" width="2.85546875" style="1" customWidth="1"/>
    <col min="15932" max="16123" width="12.5703125" style="1"/>
    <col min="16124" max="16124" width="5.5703125" style="1" customWidth="1"/>
    <col min="16125" max="16187" width="2.85546875" style="1" customWidth="1"/>
    <col min="16188" max="16384" width="12.5703125" style="1"/>
  </cols>
  <sheetData>
    <row r="1" spans="1:57" ht="13.5" customHeight="1" x14ac:dyDescent="0.25">
      <c r="AL1" s="620" t="s">
        <v>53</v>
      </c>
      <c r="AM1" s="620"/>
      <c r="AN1" s="620"/>
      <c r="AO1" s="620"/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</row>
    <row r="2" spans="1:57" ht="13.5" customHeight="1" x14ac:dyDescent="0.25">
      <c r="AL2" s="620" t="s">
        <v>56</v>
      </c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</row>
    <row r="3" spans="1:57" ht="13.5" customHeight="1" x14ac:dyDescent="0.25">
      <c r="AL3" s="620" t="s">
        <v>54</v>
      </c>
      <c r="AM3" s="620"/>
      <c r="AN3" s="620"/>
      <c r="AO3" s="620"/>
      <c r="AP3" s="620"/>
      <c r="AQ3" s="620"/>
      <c r="AR3" s="620"/>
      <c r="AS3" s="620"/>
      <c r="AT3" s="620"/>
      <c r="AU3" s="620"/>
      <c r="AV3" s="620"/>
      <c r="AW3" s="620"/>
      <c r="AX3" s="620"/>
      <c r="AY3" s="620"/>
      <c r="AZ3" s="620"/>
      <c r="BA3" s="620"/>
      <c r="BB3" s="620"/>
      <c r="BC3" s="620"/>
      <c r="BD3" s="620"/>
      <c r="BE3" s="620"/>
    </row>
    <row r="4" spans="1:57" ht="13.5" customHeight="1" x14ac:dyDescent="0.25">
      <c r="AL4" s="620" t="s">
        <v>55</v>
      </c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</row>
    <row r="5" spans="1:57" ht="13.5" customHeight="1" x14ac:dyDescent="0.25">
      <c r="A5" s="621" t="s">
        <v>51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</row>
    <row r="6" spans="1:57" ht="18.75" customHeight="1" thickBot="1" x14ac:dyDescent="0.3">
      <c r="A6" s="619" t="s">
        <v>75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</row>
    <row r="7" spans="1:57" s="2" customFormat="1" ht="15.75" customHeight="1" thickBot="1" x14ac:dyDescent="0.25">
      <c r="A7" s="657" t="s">
        <v>13</v>
      </c>
      <c r="B7" s="622" t="s">
        <v>14</v>
      </c>
      <c r="C7" s="81" t="s">
        <v>15</v>
      </c>
      <c r="D7" s="625" t="s">
        <v>0</v>
      </c>
      <c r="E7" s="626"/>
      <c r="F7" s="626"/>
      <c r="G7" s="626"/>
      <c r="H7" s="627"/>
      <c r="I7" s="625" t="s">
        <v>1</v>
      </c>
      <c r="J7" s="626"/>
      <c r="K7" s="626"/>
      <c r="L7" s="627"/>
      <c r="M7" s="625" t="s">
        <v>2</v>
      </c>
      <c r="N7" s="626"/>
      <c r="O7" s="626"/>
      <c r="P7" s="626"/>
      <c r="Q7" s="627"/>
      <c r="R7" s="625" t="s">
        <v>3</v>
      </c>
      <c r="S7" s="626"/>
      <c r="T7" s="626"/>
      <c r="U7" s="627"/>
      <c r="V7" s="625" t="s">
        <v>4</v>
      </c>
      <c r="W7" s="626"/>
      <c r="X7" s="626"/>
      <c r="Y7" s="626"/>
      <c r="Z7" s="627"/>
      <c r="AA7" s="625" t="s">
        <v>5</v>
      </c>
      <c r="AB7" s="626"/>
      <c r="AC7" s="626"/>
      <c r="AD7" s="627"/>
      <c r="AE7" s="625" t="s">
        <v>6</v>
      </c>
      <c r="AF7" s="626"/>
      <c r="AG7" s="626"/>
      <c r="AH7" s="627"/>
      <c r="AI7" s="625" t="s">
        <v>7</v>
      </c>
      <c r="AJ7" s="626"/>
      <c r="AK7" s="626"/>
      <c r="AL7" s="627"/>
      <c r="AM7" s="625" t="s">
        <v>8</v>
      </c>
      <c r="AN7" s="626"/>
      <c r="AO7" s="626"/>
      <c r="AP7" s="626"/>
      <c r="AQ7" s="627"/>
      <c r="AR7" s="625" t="s">
        <v>9</v>
      </c>
      <c r="AS7" s="626"/>
      <c r="AT7" s="626"/>
      <c r="AU7" s="627"/>
      <c r="AV7" s="646" t="s">
        <v>10</v>
      </c>
      <c r="AW7" s="647"/>
      <c r="AX7" s="98" t="s">
        <v>11</v>
      </c>
      <c r="AY7" s="648" t="s">
        <v>34</v>
      </c>
      <c r="AZ7" s="649"/>
      <c r="BA7" s="650"/>
      <c r="BB7" s="648" t="s">
        <v>33</v>
      </c>
      <c r="BC7" s="649"/>
      <c r="BD7" s="650"/>
      <c r="BE7" s="638" t="s">
        <v>38</v>
      </c>
    </row>
    <row r="8" spans="1:57" s="2" customFormat="1" ht="15.75" customHeight="1" thickBot="1" x14ac:dyDescent="0.25">
      <c r="A8" s="658"/>
      <c r="B8" s="623"/>
      <c r="C8" s="186" t="s">
        <v>41</v>
      </c>
      <c r="D8" s="20"/>
      <c r="E8" s="21">
        <v>36</v>
      </c>
      <c r="F8" s="21">
        <v>37</v>
      </c>
      <c r="G8" s="21">
        <v>38</v>
      </c>
      <c r="H8" s="163">
        <v>39</v>
      </c>
      <c r="I8" s="20">
        <v>40</v>
      </c>
      <c r="J8" s="21">
        <v>41</v>
      </c>
      <c r="K8" s="21">
        <v>42</v>
      </c>
      <c r="L8" s="22">
        <v>43</v>
      </c>
      <c r="M8" s="173">
        <v>44</v>
      </c>
      <c r="N8" s="174">
        <v>45</v>
      </c>
      <c r="O8" s="174">
        <v>46</v>
      </c>
      <c r="P8" s="174">
        <v>47</v>
      </c>
      <c r="Q8" s="175">
        <v>48</v>
      </c>
      <c r="R8" s="178">
        <v>49</v>
      </c>
      <c r="S8" s="174">
        <v>50</v>
      </c>
      <c r="T8" s="174">
        <v>51</v>
      </c>
      <c r="U8" s="175">
        <v>52</v>
      </c>
      <c r="V8" s="178">
        <v>1</v>
      </c>
      <c r="W8" s="174">
        <v>2</v>
      </c>
      <c r="X8" s="174">
        <v>3</v>
      </c>
      <c r="Y8" s="174">
        <v>4</v>
      </c>
      <c r="Z8" s="175">
        <v>5</v>
      </c>
      <c r="AA8" s="178">
        <v>6</v>
      </c>
      <c r="AB8" s="174">
        <v>7</v>
      </c>
      <c r="AC8" s="174">
        <v>8</v>
      </c>
      <c r="AD8" s="175">
        <v>9</v>
      </c>
      <c r="AE8" s="178">
        <v>10</v>
      </c>
      <c r="AF8" s="174">
        <v>11</v>
      </c>
      <c r="AG8" s="174">
        <v>12</v>
      </c>
      <c r="AH8" s="175">
        <v>13</v>
      </c>
      <c r="AI8" s="178">
        <v>14</v>
      </c>
      <c r="AJ8" s="174">
        <v>15</v>
      </c>
      <c r="AK8" s="174">
        <v>16</v>
      </c>
      <c r="AL8" s="175">
        <v>17</v>
      </c>
      <c r="AM8" s="178">
        <v>18</v>
      </c>
      <c r="AN8" s="174">
        <v>19</v>
      </c>
      <c r="AO8" s="174">
        <v>20</v>
      </c>
      <c r="AP8" s="174">
        <v>21</v>
      </c>
      <c r="AQ8" s="175">
        <v>22</v>
      </c>
      <c r="AR8" s="178">
        <v>23</v>
      </c>
      <c r="AS8" s="174">
        <v>24</v>
      </c>
      <c r="AT8" s="174">
        <v>25</v>
      </c>
      <c r="AU8" s="175">
        <v>26</v>
      </c>
      <c r="AV8" s="20">
        <v>27</v>
      </c>
      <c r="AW8" s="89" t="s">
        <v>30</v>
      </c>
      <c r="AX8" s="171" t="s">
        <v>31</v>
      </c>
      <c r="AY8" s="651"/>
      <c r="AZ8" s="652"/>
      <c r="BA8" s="653"/>
      <c r="BB8" s="651"/>
      <c r="BC8" s="652"/>
      <c r="BD8" s="653"/>
      <c r="BE8" s="639"/>
    </row>
    <row r="9" spans="1:57" s="2" customFormat="1" ht="10.5" customHeight="1" x14ac:dyDescent="0.2">
      <c r="A9" s="658"/>
      <c r="B9" s="623"/>
      <c r="C9" s="23" t="s">
        <v>20</v>
      </c>
      <c r="D9" s="50"/>
      <c r="E9" s="88">
        <v>2</v>
      </c>
      <c r="F9" s="156">
        <v>9</v>
      </c>
      <c r="G9" s="156">
        <v>16</v>
      </c>
      <c r="H9" s="164">
        <v>23</v>
      </c>
      <c r="I9" s="169">
        <v>30</v>
      </c>
      <c r="J9" s="170">
        <v>7</v>
      </c>
      <c r="K9" s="170">
        <v>14</v>
      </c>
      <c r="L9" s="172">
        <v>21</v>
      </c>
      <c r="M9" s="158">
        <v>28</v>
      </c>
      <c r="N9" s="179">
        <v>4</v>
      </c>
      <c r="O9" s="156">
        <v>11</v>
      </c>
      <c r="P9" s="156">
        <v>18</v>
      </c>
      <c r="Q9" s="164">
        <v>25</v>
      </c>
      <c r="R9" s="158">
        <v>2</v>
      </c>
      <c r="S9" s="156">
        <v>9</v>
      </c>
      <c r="T9" s="156">
        <v>16</v>
      </c>
      <c r="U9" s="164">
        <v>23</v>
      </c>
      <c r="V9" s="158">
        <v>30</v>
      </c>
      <c r="W9" s="179">
        <v>6</v>
      </c>
      <c r="X9" s="156">
        <v>13</v>
      </c>
      <c r="Y9" s="156">
        <v>20</v>
      </c>
      <c r="Z9" s="164">
        <v>27</v>
      </c>
      <c r="AA9" s="158">
        <v>3</v>
      </c>
      <c r="AB9" s="156">
        <v>10</v>
      </c>
      <c r="AC9" s="156">
        <v>17</v>
      </c>
      <c r="AD9" s="181">
        <v>24</v>
      </c>
      <c r="AE9" s="158">
        <v>2</v>
      </c>
      <c r="AF9" s="179">
        <v>9</v>
      </c>
      <c r="AG9" s="156">
        <v>16</v>
      </c>
      <c r="AH9" s="164">
        <v>23</v>
      </c>
      <c r="AI9" s="158">
        <v>30</v>
      </c>
      <c r="AJ9" s="156">
        <v>6</v>
      </c>
      <c r="AK9" s="156">
        <v>13</v>
      </c>
      <c r="AL9" s="164">
        <v>20</v>
      </c>
      <c r="AM9" s="158">
        <v>27</v>
      </c>
      <c r="AN9" s="156">
        <v>4</v>
      </c>
      <c r="AO9" s="179">
        <v>11</v>
      </c>
      <c r="AP9" s="156">
        <v>18</v>
      </c>
      <c r="AQ9" s="164">
        <v>25</v>
      </c>
      <c r="AR9" s="158">
        <v>1</v>
      </c>
      <c r="AS9" s="156">
        <v>8</v>
      </c>
      <c r="AT9" s="156">
        <v>15</v>
      </c>
      <c r="AU9" s="157">
        <v>22</v>
      </c>
      <c r="AV9" s="159">
        <v>29</v>
      </c>
      <c r="AW9" s="641" t="s">
        <v>39</v>
      </c>
      <c r="AX9" s="641" t="s">
        <v>40</v>
      </c>
      <c r="AY9" s="651"/>
      <c r="AZ9" s="652"/>
      <c r="BA9" s="653"/>
      <c r="BB9" s="651"/>
      <c r="BC9" s="652"/>
      <c r="BD9" s="653"/>
      <c r="BE9" s="639"/>
    </row>
    <row r="10" spans="1:57" s="2" customFormat="1" ht="10.5" customHeight="1" x14ac:dyDescent="0.2">
      <c r="A10" s="658"/>
      <c r="B10" s="623"/>
      <c r="C10" s="24" t="s">
        <v>21</v>
      </c>
      <c r="D10" s="9"/>
      <c r="E10" s="88">
        <v>3</v>
      </c>
      <c r="F10" s="88">
        <v>10</v>
      </c>
      <c r="G10" s="88">
        <v>17</v>
      </c>
      <c r="H10" s="165">
        <v>24</v>
      </c>
      <c r="I10" s="84">
        <v>1</v>
      </c>
      <c r="J10" s="82">
        <v>8</v>
      </c>
      <c r="K10" s="82">
        <v>15</v>
      </c>
      <c r="L10" s="167">
        <v>22</v>
      </c>
      <c r="M10" s="84">
        <v>29</v>
      </c>
      <c r="N10" s="180">
        <v>5</v>
      </c>
      <c r="O10" s="82">
        <v>12</v>
      </c>
      <c r="P10" s="82">
        <v>19</v>
      </c>
      <c r="Q10" s="167">
        <v>26</v>
      </c>
      <c r="R10" s="84">
        <v>3</v>
      </c>
      <c r="S10" s="82">
        <v>10</v>
      </c>
      <c r="T10" s="82">
        <v>17</v>
      </c>
      <c r="U10" s="167">
        <v>24</v>
      </c>
      <c r="V10" s="84">
        <v>31</v>
      </c>
      <c r="W10" s="176">
        <v>7</v>
      </c>
      <c r="X10" s="82">
        <v>14</v>
      </c>
      <c r="Y10" s="82">
        <v>21</v>
      </c>
      <c r="Z10" s="167">
        <v>28</v>
      </c>
      <c r="AA10" s="84">
        <v>4</v>
      </c>
      <c r="AB10" s="82">
        <v>11</v>
      </c>
      <c r="AC10" s="82">
        <v>18</v>
      </c>
      <c r="AD10" s="167">
        <v>25</v>
      </c>
      <c r="AE10" s="45">
        <v>3</v>
      </c>
      <c r="AF10" s="46">
        <v>10</v>
      </c>
      <c r="AG10" s="46">
        <v>17</v>
      </c>
      <c r="AH10" s="166">
        <v>24</v>
      </c>
      <c r="AI10" s="45">
        <v>31</v>
      </c>
      <c r="AJ10" s="46">
        <v>7</v>
      </c>
      <c r="AK10" s="46">
        <v>14</v>
      </c>
      <c r="AL10" s="166">
        <v>21</v>
      </c>
      <c r="AM10" s="45">
        <v>28</v>
      </c>
      <c r="AN10" s="46">
        <v>5</v>
      </c>
      <c r="AO10" s="46">
        <v>12</v>
      </c>
      <c r="AP10" s="46">
        <v>19</v>
      </c>
      <c r="AQ10" s="166">
        <v>26</v>
      </c>
      <c r="AR10" s="45">
        <v>2</v>
      </c>
      <c r="AS10" s="46">
        <v>9</v>
      </c>
      <c r="AT10" s="46">
        <v>16</v>
      </c>
      <c r="AU10" s="10">
        <v>23</v>
      </c>
      <c r="AV10" s="183">
        <v>30</v>
      </c>
      <c r="AW10" s="642"/>
      <c r="AX10" s="642"/>
      <c r="AY10" s="651"/>
      <c r="AZ10" s="652"/>
      <c r="BA10" s="653"/>
      <c r="BB10" s="651"/>
      <c r="BC10" s="652"/>
      <c r="BD10" s="653"/>
      <c r="BE10" s="639"/>
    </row>
    <row r="11" spans="1:57" s="2" customFormat="1" ht="10.5" customHeight="1" x14ac:dyDescent="0.2">
      <c r="A11" s="658"/>
      <c r="B11" s="623"/>
      <c r="C11" s="24" t="s">
        <v>22</v>
      </c>
      <c r="D11" s="84"/>
      <c r="E11" s="46">
        <v>4</v>
      </c>
      <c r="F11" s="46">
        <v>11</v>
      </c>
      <c r="G11" s="46">
        <v>18</v>
      </c>
      <c r="H11" s="166">
        <v>25</v>
      </c>
      <c r="I11" s="45">
        <v>2</v>
      </c>
      <c r="J11" s="46">
        <v>9</v>
      </c>
      <c r="K11" s="46">
        <v>16</v>
      </c>
      <c r="L11" s="166">
        <v>23</v>
      </c>
      <c r="M11" s="45">
        <v>30</v>
      </c>
      <c r="N11" s="46">
        <v>6</v>
      </c>
      <c r="O11" s="46">
        <v>13</v>
      </c>
      <c r="P11" s="46">
        <v>20</v>
      </c>
      <c r="Q11" s="166">
        <v>27</v>
      </c>
      <c r="R11" s="45">
        <v>4</v>
      </c>
      <c r="S11" s="46">
        <v>11</v>
      </c>
      <c r="T11" s="46">
        <v>18</v>
      </c>
      <c r="U11" s="166">
        <v>25</v>
      </c>
      <c r="V11" s="8">
        <v>1</v>
      </c>
      <c r="W11" s="11">
        <v>8</v>
      </c>
      <c r="X11" s="46">
        <v>15</v>
      </c>
      <c r="Y11" s="46">
        <v>22</v>
      </c>
      <c r="Z11" s="166">
        <v>29</v>
      </c>
      <c r="AA11" s="45">
        <v>5</v>
      </c>
      <c r="AB11" s="46">
        <v>12</v>
      </c>
      <c r="AC11" s="46">
        <v>19</v>
      </c>
      <c r="AD11" s="166">
        <v>26</v>
      </c>
      <c r="AE11" s="84">
        <v>4</v>
      </c>
      <c r="AF11" s="82">
        <v>11</v>
      </c>
      <c r="AG11" s="82">
        <v>18</v>
      </c>
      <c r="AH11" s="167">
        <v>25</v>
      </c>
      <c r="AI11" s="84">
        <v>1</v>
      </c>
      <c r="AJ11" s="82">
        <v>8</v>
      </c>
      <c r="AK11" s="82">
        <v>15</v>
      </c>
      <c r="AL11" s="167">
        <v>22</v>
      </c>
      <c r="AM11" s="84">
        <v>29</v>
      </c>
      <c r="AN11" s="82">
        <v>6</v>
      </c>
      <c r="AO11" s="82">
        <v>13</v>
      </c>
      <c r="AP11" s="82">
        <v>20</v>
      </c>
      <c r="AQ11" s="167">
        <v>27</v>
      </c>
      <c r="AR11" s="84">
        <v>3</v>
      </c>
      <c r="AS11" s="82">
        <v>10</v>
      </c>
      <c r="AT11" s="82">
        <v>17</v>
      </c>
      <c r="AU11" s="83">
        <v>24</v>
      </c>
      <c r="AV11" s="182">
        <v>1</v>
      </c>
      <c r="AW11" s="642"/>
      <c r="AX11" s="642"/>
      <c r="AY11" s="651"/>
      <c r="AZ11" s="652"/>
      <c r="BA11" s="653"/>
      <c r="BB11" s="651"/>
      <c r="BC11" s="652"/>
      <c r="BD11" s="653"/>
      <c r="BE11" s="639"/>
    </row>
    <row r="12" spans="1:57" s="2" customFormat="1" ht="10.5" customHeight="1" x14ac:dyDescent="0.2">
      <c r="A12" s="658"/>
      <c r="B12" s="623"/>
      <c r="C12" s="24" t="s">
        <v>16</v>
      </c>
      <c r="D12" s="45"/>
      <c r="E12" s="6">
        <v>5</v>
      </c>
      <c r="F12" s="6">
        <v>12</v>
      </c>
      <c r="G12" s="6">
        <v>19</v>
      </c>
      <c r="H12" s="167">
        <v>26</v>
      </c>
      <c r="I12" s="84">
        <v>3</v>
      </c>
      <c r="J12" s="82">
        <v>10</v>
      </c>
      <c r="K12" s="82">
        <v>17</v>
      </c>
      <c r="L12" s="167">
        <v>24</v>
      </c>
      <c r="M12" s="5">
        <v>31</v>
      </c>
      <c r="N12" s="6">
        <v>7</v>
      </c>
      <c r="O12" s="6">
        <v>14</v>
      </c>
      <c r="P12" s="6">
        <v>21</v>
      </c>
      <c r="Q12" s="177">
        <v>28</v>
      </c>
      <c r="R12" s="5">
        <v>5</v>
      </c>
      <c r="S12" s="6">
        <v>12</v>
      </c>
      <c r="T12" s="6">
        <v>19</v>
      </c>
      <c r="U12" s="177">
        <v>26</v>
      </c>
      <c r="V12" s="8">
        <v>2</v>
      </c>
      <c r="W12" s="6">
        <v>9</v>
      </c>
      <c r="X12" s="6">
        <v>16</v>
      </c>
      <c r="Y12" s="6">
        <v>23</v>
      </c>
      <c r="Z12" s="177">
        <v>30</v>
      </c>
      <c r="AA12" s="5">
        <v>6</v>
      </c>
      <c r="AB12" s="6">
        <v>13</v>
      </c>
      <c r="AC12" s="6">
        <v>20</v>
      </c>
      <c r="AD12" s="166">
        <v>27</v>
      </c>
      <c r="AE12" s="45">
        <v>5</v>
      </c>
      <c r="AF12" s="46">
        <v>12</v>
      </c>
      <c r="AG12" s="46">
        <v>19</v>
      </c>
      <c r="AH12" s="166">
        <v>26</v>
      </c>
      <c r="AI12" s="45">
        <v>2</v>
      </c>
      <c r="AJ12" s="46">
        <v>9</v>
      </c>
      <c r="AK12" s="46">
        <v>16</v>
      </c>
      <c r="AL12" s="166">
        <v>23</v>
      </c>
      <c r="AM12" s="45">
        <v>30</v>
      </c>
      <c r="AN12" s="46">
        <v>7</v>
      </c>
      <c r="AO12" s="46">
        <v>14</v>
      </c>
      <c r="AP12" s="46">
        <v>21</v>
      </c>
      <c r="AQ12" s="166">
        <v>28</v>
      </c>
      <c r="AR12" s="45">
        <v>4</v>
      </c>
      <c r="AS12" s="46">
        <v>11</v>
      </c>
      <c r="AT12" s="46">
        <v>18</v>
      </c>
      <c r="AU12" s="10">
        <v>25</v>
      </c>
      <c r="AV12" s="184">
        <v>2</v>
      </c>
      <c r="AW12" s="642"/>
      <c r="AX12" s="642"/>
      <c r="AY12" s="651"/>
      <c r="AZ12" s="652"/>
      <c r="BA12" s="653"/>
      <c r="BB12" s="651"/>
      <c r="BC12" s="652"/>
      <c r="BD12" s="653"/>
      <c r="BE12" s="639"/>
    </row>
    <row r="13" spans="1:57" s="2" customFormat="1" ht="10.5" customHeight="1" x14ac:dyDescent="0.2">
      <c r="A13" s="658"/>
      <c r="B13" s="623"/>
      <c r="C13" s="24" t="s">
        <v>17</v>
      </c>
      <c r="D13" s="5"/>
      <c r="E13" s="46">
        <v>6</v>
      </c>
      <c r="F13" s="82">
        <v>13</v>
      </c>
      <c r="G13" s="46">
        <v>20</v>
      </c>
      <c r="H13" s="166">
        <v>27</v>
      </c>
      <c r="I13" s="45">
        <v>4</v>
      </c>
      <c r="J13" s="46">
        <v>11</v>
      </c>
      <c r="K13" s="46">
        <v>18</v>
      </c>
      <c r="L13" s="166">
        <v>25</v>
      </c>
      <c r="M13" s="45">
        <v>1</v>
      </c>
      <c r="N13" s="46">
        <v>8</v>
      </c>
      <c r="O13" s="46">
        <v>15</v>
      </c>
      <c r="P13" s="46">
        <v>22</v>
      </c>
      <c r="Q13" s="166">
        <v>29</v>
      </c>
      <c r="R13" s="45">
        <v>6</v>
      </c>
      <c r="S13" s="46">
        <v>13</v>
      </c>
      <c r="T13" s="46">
        <v>20</v>
      </c>
      <c r="U13" s="166">
        <v>27</v>
      </c>
      <c r="V13" s="8">
        <v>3</v>
      </c>
      <c r="W13" s="6">
        <v>10</v>
      </c>
      <c r="X13" s="46">
        <v>17</v>
      </c>
      <c r="Y13" s="46">
        <v>24</v>
      </c>
      <c r="Z13" s="166">
        <v>31</v>
      </c>
      <c r="AA13" s="45">
        <v>7</v>
      </c>
      <c r="AB13" s="46">
        <v>14</v>
      </c>
      <c r="AC13" s="46">
        <v>21</v>
      </c>
      <c r="AD13" s="166">
        <v>28</v>
      </c>
      <c r="AE13" s="5">
        <v>6</v>
      </c>
      <c r="AF13" s="6">
        <v>13</v>
      </c>
      <c r="AG13" s="6">
        <v>20</v>
      </c>
      <c r="AH13" s="177">
        <v>27</v>
      </c>
      <c r="AI13" s="5">
        <v>3</v>
      </c>
      <c r="AJ13" s="6">
        <v>10</v>
      </c>
      <c r="AK13" s="6">
        <v>17</v>
      </c>
      <c r="AL13" s="177">
        <v>24</v>
      </c>
      <c r="AM13" s="8">
        <v>1</v>
      </c>
      <c r="AN13" s="6">
        <v>8</v>
      </c>
      <c r="AO13" s="6">
        <v>15</v>
      </c>
      <c r="AP13" s="6">
        <v>22</v>
      </c>
      <c r="AQ13" s="177">
        <v>29</v>
      </c>
      <c r="AR13" s="5">
        <v>5</v>
      </c>
      <c r="AS13" s="11">
        <v>12</v>
      </c>
      <c r="AT13" s="6">
        <v>19</v>
      </c>
      <c r="AU13" s="7">
        <v>26</v>
      </c>
      <c r="AV13" s="182">
        <v>3</v>
      </c>
      <c r="AW13" s="642"/>
      <c r="AX13" s="642"/>
      <c r="AY13" s="651"/>
      <c r="AZ13" s="652"/>
      <c r="BA13" s="653"/>
      <c r="BB13" s="651"/>
      <c r="BC13" s="652"/>
      <c r="BD13" s="653"/>
      <c r="BE13" s="639"/>
    </row>
    <row r="14" spans="1:57" s="2" customFormat="1" ht="10.5" customHeight="1" x14ac:dyDescent="0.2">
      <c r="A14" s="658"/>
      <c r="B14" s="623"/>
      <c r="C14" s="24" t="s">
        <v>18</v>
      </c>
      <c r="D14" s="5"/>
      <c r="E14" s="6">
        <v>7</v>
      </c>
      <c r="F14" s="46">
        <v>14</v>
      </c>
      <c r="G14" s="6">
        <v>21</v>
      </c>
      <c r="H14" s="167">
        <v>28</v>
      </c>
      <c r="I14" s="84">
        <v>5</v>
      </c>
      <c r="J14" s="82">
        <v>12</v>
      </c>
      <c r="K14" s="82">
        <v>19</v>
      </c>
      <c r="L14" s="167">
        <v>26</v>
      </c>
      <c r="M14" s="5">
        <v>2</v>
      </c>
      <c r="N14" s="6">
        <v>9</v>
      </c>
      <c r="O14" s="6">
        <v>16</v>
      </c>
      <c r="P14" s="6">
        <v>23</v>
      </c>
      <c r="Q14" s="177">
        <v>30</v>
      </c>
      <c r="R14" s="5">
        <v>7</v>
      </c>
      <c r="S14" s="6">
        <v>14</v>
      </c>
      <c r="T14" s="6">
        <v>21</v>
      </c>
      <c r="U14" s="177">
        <v>28</v>
      </c>
      <c r="V14" s="8">
        <v>4</v>
      </c>
      <c r="W14" s="6">
        <v>11</v>
      </c>
      <c r="X14" s="6">
        <v>18</v>
      </c>
      <c r="Y14" s="6">
        <v>25</v>
      </c>
      <c r="Z14" s="177">
        <v>1</v>
      </c>
      <c r="AA14" s="5">
        <v>8</v>
      </c>
      <c r="AB14" s="6">
        <v>15</v>
      </c>
      <c r="AC14" s="6">
        <v>22</v>
      </c>
      <c r="AD14" s="166">
        <v>29</v>
      </c>
      <c r="AE14" s="45">
        <v>7</v>
      </c>
      <c r="AF14" s="46">
        <v>14</v>
      </c>
      <c r="AG14" s="46">
        <v>21</v>
      </c>
      <c r="AH14" s="166">
        <v>28</v>
      </c>
      <c r="AI14" s="45">
        <v>4</v>
      </c>
      <c r="AJ14" s="46">
        <v>11</v>
      </c>
      <c r="AK14" s="46">
        <v>18</v>
      </c>
      <c r="AL14" s="166">
        <v>25</v>
      </c>
      <c r="AM14" s="45">
        <v>2</v>
      </c>
      <c r="AN14" s="11">
        <v>9</v>
      </c>
      <c r="AO14" s="46">
        <v>16</v>
      </c>
      <c r="AP14" s="46">
        <v>23</v>
      </c>
      <c r="AQ14" s="166">
        <v>30</v>
      </c>
      <c r="AR14" s="45">
        <v>6</v>
      </c>
      <c r="AS14" s="46">
        <v>13</v>
      </c>
      <c r="AT14" s="46">
        <v>20</v>
      </c>
      <c r="AU14" s="10">
        <v>27</v>
      </c>
      <c r="AV14" s="184">
        <v>4</v>
      </c>
      <c r="AW14" s="642"/>
      <c r="AX14" s="642"/>
      <c r="AY14" s="651"/>
      <c r="AZ14" s="652"/>
      <c r="BA14" s="653"/>
      <c r="BB14" s="651"/>
      <c r="BC14" s="652"/>
      <c r="BD14" s="653"/>
      <c r="BE14" s="639"/>
    </row>
    <row r="15" spans="1:57" s="2" customFormat="1" ht="10.5" customHeight="1" thickBot="1" x14ac:dyDescent="0.25">
      <c r="A15" s="658"/>
      <c r="B15" s="623"/>
      <c r="C15" s="85" t="s">
        <v>19</v>
      </c>
      <c r="D15" s="160">
        <v>1</v>
      </c>
      <c r="E15" s="161">
        <v>8</v>
      </c>
      <c r="F15" s="161">
        <v>15</v>
      </c>
      <c r="G15" s="161">
        <v>22</v>
      </c>
      <c r="H15" s="168">
        <v>29</v>
      </c>
      <c r="I15" s="160">
        <v>6</v>
      </c>
      <c r="J15" s="161">
        <v>13</v>
      </c>
      <c r="K15" s="161">
        <v>20</v>
      </c>
      <c r="L15" s="168">
        <v>27</v>
      </c>
      <c r="M15" s="160">
        <v>3</v>
      </c>
      <c r="N15" s="161">
        <v>10</v>
      </c>
      <c r="O15" s="161">
        <v>17</v>
      </c>
      <c r="P15" s="161">
        <v>24</v>
      </c>
      <c r="Q15" s="168">
        <v>1</v>
      </c>
      <c r="R15" s="160">
        <v>8</v>
      </c>
      <c r="S15" s="161">
        <v>15</v>
      </c>
      <c r="T15" s="161">
        <v>22</v>
      </c>
      <c r="U15" s="168">
        <v>29</v>
      </c>
      <c r="V15" s="160">
        <v>5</v>
      </c>
      <c r="W15" s="161">
        <v>12</v>
      </c>
      <c r="X15" s="161">
        <v>19</v>
      </c>
      <c r="Y15" s="161">
        <v>26</v>
      </c>
      <c r="Z15" s="168">
        <v>2</v>
      </c>
      <c r="AA15" s="160">
        <v>9</v>
      </c>
      <c r="AB15" s="161">
        <v>16</v>
      </c>
      <c r="AC15" s="161">
        <v>23</v>
      </c>
      <c r="AD15" s="168">
        <v>1</v>
      </c>
      <c r="AE15" s="160">
        <v>8</v>
      </c>
      <c r="AF15" s="161">
        <v>15</v>
      </c>
      <c r="AG15" s="161">
        <v>22</v>
      </c>
      <c r="AH15" s="168">
        <v>29</v>
      </c>
      <c r="AI15" s="160">
        <v>5</v>
      </c>
      <c r="AJ15" s="161">
        <v>12</v>
      </c>
      <c r="AK15" s="161">
        <v>19</v>
      </c>
      <c r="AL15" s="168">
        <v>26</v>
      </c>
      <c r="AM15" s="160">
        <v>3</v>
      </c>
      <c r="AN15" s="161">
        <v>10</v>
      </c>
      <c r="AO15" s="161">
        <v>17</v>
      </c>
      <c r="AP15" s="161">
        <v>24</v>
      </c>
      <c r="AQ15" s="168">
        <v>31</v>
      </c>
      <c r="AR15" s="160">
        <v>7</v>
      </c>
      <c r="AS15" s="161">
        <v>14</v>
      </c>
      <c r="AT15" s="161">
        <v>21</v>
      </c>
      <c r="AU15" s="162">
        <v>28</v>
      </c>
      <c r="AV15" s="185">
        <v>5</v>
      </c>
      <c r="AW15" s="643"/>
      <c r="AX15" s="643"/>
      <c r="AY15" s="651"/>
      <c r="AZ15" s="652"/>
      <c r="BA15" s="653"/>
      <c r="BB15" s="651"/>
      <c r="BC15" s="652"/>
      <c r="BD15" s="653"/>
      <c r="BE15" s="639"/>
    </row>
    <row r="16" spans="1:57" s="2" customFormat="1" ht="10.5" customHeight="1" thickBot="1" x14ac:dyDescent="0.25">
      <c r="A16" s="659"/>
      <c r="B16" s="624"/>
      <c r="C16" s="67" t="s">
        <v>28</v>
      </c>
      <c r="D16" s="42"/>
      <c r="E16" s="51">
        <v>1</v>
      </c>
      <c r="F16" s="51">
        <v>2</v>
      </c>
      <c r="G16" s="51">
        <v>3</v>
      </c>
      <c r="H16" s="52">
        <v>4</v>
      </c>
      <c r="I16" s="151">
        <v>5</v>
      </c>
      <c r="J16" s="152">
        <v>6</v>
      </c>
      <c r="K16" s="152">
        <v>7</v>
      </c>
      <c r="L16" s="154">
        <v>8</v>
      </c>
      <c r="M16" s="151">
        <v>9</v>
      </c>
      <c r="N16" s="152">
        <v>10</v>
      </c>
      <c r="O16" s="152">
        <v>11</v>
      </c>
      <c r="P16" s="152">
        <v>12</v>
      </c>
      <c r="Q16" s="154">
        <v>13</v>
      </c>
      <c r="R16" s="155">
        <v>14</v>
      </c>
      <c r="S16" s="152">
        <v>15</v>
      </c>
      <c r="T16" s="152">
        <v>16</v>
      </c>
      <c r="U16" s="153">
        <v>17</v>
      </c>
      <c r="V16" s="151">
        <v>18</v>
      </c>
      <c r="W16" s="152">
        <v>19</v>
      </c>
      <c r="X16" s="152">
        <v>20</v>
      </c>
      <c r="Y16" s="152">
        <v>21</v>
      </c>
      <c r="Z16" s="154">
        <v>22</v>
      </c>
      <c r="AA16" s="155">
        <v>23</v>
      </c>
      <c r="AB16" s="152">
        <v>24</v>
      </c>
      <c r="AC16" s="152">
        <v>25</v>
      </c>
      <c r="AD16" s="153">
        <v>26</v>
      </c>
      <c r="AE16" s="151">
        <v>27</v>
      </c>
      <c r="AF16" s="152">
        <v>28</v>
      </c>
      <c r="AG16" s="152">
        <v>29</v>
      </c>
      <c r="AH16" s="154">
        <v>30</v>
      </c>
      <c r="AI16" s="155">
        <v>31</v>
      </c>
      <c r="AJ16" s="152">
        <v>32</v>
      </c>
      <c r="AK16" s="152">
        <v>33</v>
      </c>
      <c r="AL16" s="153">
        <v>34</v>
      </c>
      <c r="AM16" s="151">
        <v>35</v>
      </c>
      <c r="AN16" s="152">
        <v>36</v>
      </c>
      <c r="AO16" s="152">
        <v>37</v>
      </c>
      <c r="AP16" s="152">
        <v>38</v>
      </c>
      <c r="AQ16" s="154">
        <v>39</v>
      </c>
      <c r="AR16" s="155">
        <v>40</v>
      </c>
      <c r="AS16" s="152">
        <v>41</v>
      </c>
      <c r="AT16" s="152">
        <v>42</v>
      </c>
      <c r="AU16" s="153">
        <v>43</v>
      </c>
      <c r="AV16" s="592">
        <v>44</v>
      </c>
      <c r="AW16" s="600" t="s">
        <v>35</v>
      </c>
      <c r="AX16" s="70" t="s">
        <v>36</v>
      </c>
      <c r="AY16" s="654"/>
      <c r="AZ16" s="655"/>
      <c r="BA16" s="656"/>
      <c r="BB16" s="654"/>
      <c r="BC16" s="655"/>
      <c r="BD16" s="656"/>
      <c r="BE16" s="640"/>
    </row>
    <row r="17" spans="1:62" s="2" customFormat="1" ht="12" customHeight="1" x14ac:dyDescent="0.2">
      <c r="A17" s="628"/>
      <c r="B17" s="644"/>
      <c r="C17" s="29" t="s">
        <v>20</v>
      </c>
      <c r="D17" s="104"/>
      <c r="E17" s="130">
        <v>6</v>
      </c>
      <c r="F17" s="130">
        <v>6</v>
      </c>
      <c r="G17" s="130">
        <v>6</v>
      </c>
      <c r="H17" s="188">
        <v>6</v>
      </c>
      <c r="I17" s="104">
        <v>6</v>
      </c>
      <c r="J17" s="130">
        <v>6</v>
      </c>
      <c r="K17" s="130">
        <v>6</v>
      </c>
      <c r="L17" s="131">
        <v>6</v>
      </c>
      <c r="M17" s="104">
        <v>6</v>
      </c>
      <c r="N17" s="189" t="s">
        <v>27</v>
      </c>
      <c r="O17" s="130">
        <v>6</v>
      </c>
      <c r="P17" s="130">
        <v>6</v>
      </c>
      <c r="Q17" s="131">
        <v>6</v>
      </c>
      <c r="R17" s="104">
        <v>6</v>
      </c>
      <c r="S17" s="130">
        <v>6</v>
      </c>
      <c r="T17" s="130">
        <v>6</v>
      </c>
      <c r="U17" s="131">
        <v>6</v>
      </c>
      <c r="V17" s="104">
        <v>6</v>
      </c>
      <c r="W17" s="190" t="s">
        <v>26</v>
      </c>
      <c r="X17" s="190" t="s">
        <v>26</v>
      </c>
      <c r="Y17" s="130">
        <v>6</v>
      </c>
      <c r="Z17" s="188">
        <v>6</v>
      </c>
      <c r="AA17" s="104">
        <v>6</v>
      </c>
      <c r="AB17" s="130">
        <v>6</v>
      </c>
      <c r="AC17" s="130">
        <v>6</v>
      </c>
      <c r="AD17" s="192" t="s">
        <v>27</v>
      </c>
      <c r="AE17" s="104">
        <v>6</v>
      </c>
      <c r="AF17" s="195" t="s">
        <v>27</v>
      </c>
      <c r="AG17" s="130">
        <v>6</v>
      </c>
      <c r="AH17" s="131">
        <v>6</v>
      </c>
      <c r="AI17" s="104">
        <v>6</v>
      </c>
      <c r="AJ17" s="130">
        <v>6</v>
      </c>
      <c r="AK17" s="130">
        <v>6</v>
      </c>
      <c r="AL17" s="131">
        <v>6</v>
      </c>
      <c r="AM17" s="104">
        <v>8</v>
      </c>
      <c r="AN17" s="130">
        <v>8</v>
      </c>
      <c r="AO17" s="189" t="s">
        <v>27</v>
      </c>
      <c r="AP17" s="130">
        <v>6</v>
      </c>
      <c r="AQ17" s="188">
        <v>6</v>
      </c>
      <c r="AR17" s="104">
        <v>6</v>
      </c>
      <c r="AS17" s="130">
        <v>6</v>
      </c>
      <c r="AT17" s="130">
        <v>6</v>
      </c>
      <c r="AU17" s="131">
        <v>6</v>
      </c>
      <c r="AV17" s="593">
        <v>6</v>
      </c>
      <c r="AW17" s="601"/>
      <c r="AX17" s="191"/>
      <c r="AY17" s="99"/>
      <c r="AZ17" s="105"/>
      <c r="BA17" s="106"/>
      <c r="BB17" s="99"/>
      <c r="BC17" s="105"/>
      <c r="BD17" s="448"/>
      <c r="BE17" s="116"/>
    </row>
    <row r="18" spans="1:62" s="2" customFormat="1" ht="11.25" customHeight="1" x14ac:dyDescent="0.2">
      <c r="A18" s="629"/>
      <c r="B18" s="645"/>
      <c r="C18" s="30" t="s">
        <v>21</v>
      </c>
      <c r="D18" s="114"/>
      <c r="E18" s="128">
        <v>6</v>
      </c>
      <c r="F18" s="128">
        <v>6</v>
      </c>
      <c r="G18" s="128">
        <v>6</v>
      </c>
      <c r="H18" s="133">
        <v>6</v>
      </c>
      <c r="I18" s="114">
        <v>6</v>
      </c>
      <c r="J18" s="128">
        <v>6</v>
      </c>
      <c r="K18" s="128">
        <v>6</v>
      </c>
      <c r="L18" s="132">
        <v>6</v>
      </c>
      <c r="M18" s="114">
        <v>6</v>
      </c>
      <c r="N18" s="128">
        <v>6</v>
      </c>
      <c r="O18" s="128">
        <v>6</v>
      </c>
      <c r="P18" s="128">
        <v>6</v>
      </c>
      <c r="Q18" s="132">
        <v>6</v>
      </c>
      <c r="R18" s="114">
        <v>6</v>
      </c>
      <c r="S18" s="128">
        <v>6</v>
      </c>
      <c r="T18" s="128">
        <v>6</v>
      </c>
      <c r="U18" s="132">
        <v>6</v>
      </c>
      <c r="V18" s="100" t="s">
        <v>26</v>
      </c>
      <c r="W18" s="129" t="s">
        <v>26</v>
      </c>
      <c r="X18" s="128">
        <v>6</v>
      </c>
      <c r="Y18" s="128">
        <v>6</v>
      </c>
      <c r="Z18" s="133">
        <v>6</v>
      </c>
      <c r="AA18" s="114">
        <v>6</v>
      </c>
      <c r="AB18" s="128">
        <v>6</v>
      </c>
      <c r="AC18" s="128">
        <v>6</v>
      </c>
      <c r="AD18" s="132">
        <v>6</v>
      </c>
      <c r="AE18" s="114">
        <v>6</v>
      </c>
      <c r="AF18" s="128">
        <v>6</v>
      </c>
      <c r="AG18" s="128">
        <v>6</v>
      </c>
      <c r="AH18" s="132">
        <v>6</v>
      </c>
      <c r="AI18" s="114">
        <v>6</v>
      </c>
      <c r="AJ18" s="128">
        <v>6</v>
      </c>
      <c r="AK18" s="128">
        <v>6</v>
      </c>
      <c r="AL18" s="132">
        <v>6</v>
      </c>
      <c r="AM18" s="114">
        <v>8</v>
      </c>
      <c r="AN18" s="128">
        <v>8</v>
      </c>
      <c r="AO18" s="128">
        <v>8</v>
      </c>
      <c r="AP18" s="128">
        <v>6</v>
      </c>
      <c r="AQ18" s="133">
        <v>6</v>
      </c>
      <c r="AR18" s="114">
        <v>6</v>
      </c>
      <c r="AS18" s="128">
        <v>8</v>
      </c>
      <c r="AT18" s="128">
        <v>6</v>
      </c>
      <c r="AU18" s="132">
        <v>6</v>
      </c>
      <c r="AV18" s="594">
        <v>6</v>
      </c>
      <c r="AW18" s="602"/>
      <c r="AX18" s="107"/>
      <c r="AY18" s="101"/>
      <c r="AZ18" s="108"/>
      <c r="BA18" s="109"/>
      <c r="BB18" s="101"/>
      <c r="BC18" s="108"/>
      <c r="BD18" s="449"/>
      <c r="BE18" s="117"/>
    </row>
    <row r="19" spans="1:62" s="2" customFormat="1" ht="10.5" customHeight="1" x14ac:dyDescent="0.2">
      <c r="A19" s="629"/>
      <c r="B19" s="645"/>
      <c r="C19" s="30" t="s">
        <v>22</v>
      </c>
      <c r="D19" s="114"/>
      <c r="E19" s="128">
        <v>6</v>
      </c>
      <c r="F19" s="128">
        <v>6</v>
      </c>
      <c r="G19" s="128">
        <v>6</v>
      </c>
      <c r="H19" s="133">
        <v>6</v>
      </c>
      <c r="I19" s="114">
        <v>6</v>
      </c>
      <c r="J19" s="128">
        <v>6</v>
      </c>
      <c r="K19" s="128">
        <v>6</v>
      </c>
      <c r="L19" s="132">
        <v>6</v>
      </c>
      <c r="M19" s="114">
        <v>6</v>
      </c>
      <c r="N19" s="128">
        <v>6</v>
      </c>
      <c r="O19" s="128">
        <v>6</v>
      </c>
      <c r="P19" s="128">
        <v>6</v>
      </c>
      <c r="Q19" s="132">
        <v>6</v>
      </c>
      <c r="R19" s="114">
        <v>6</v>
      </c>
      <c r="S19" s="128">
        <v>6</v>
      </c>
      <c r="T19" s="128">
        <v>6</v>
      </c>
      <c r="U19" s="132">
        <v>6</v>
      </c>
      <c r="V19" s="100" t="s">
        <v>26</v>
      </c>
      <c r="W19" s="129" t="s">
        <v>26</v>
      </c>
      <c r="X19" s="128">
        <v>6</v>
      </c>
      <c r="Y19" s="128">
        <v>6</v>
      </c>
      <c r="Z19" s="133">
        <v>6</v>
      </c>
      <c r="AA19" s="114">
        <v>6</v>
      </c>
      <c r="AB19" s="128">
        <v>6</v>
      </c>
      <c r="AC19" s="128">
        <v>6</v>
      </c>
      <c r="AD19" s="132">
        <v>6</v>
      </c>
      <c r="AE19" s="114">
        <v>6</v>
      </c>
      <c r="AF19" s="128">
        <v>8</v>
      </c>
      <c r="AG19" s="128">
        <v>6</v>
      </c>
      <c r="AH19" s="132">
        <v>6</v>
      </c>
      <c r="AI19" s="114">
        <v>6</v>
      </c>
      <c r="AJ19" s="128">
        <v>6</v>
      </c>
      <c r="AK19" s="128">
        <v>6</v>
      </c>
      <c r="AL19" s="132">
        <v>6</v>
      </c>
      <c r="AM19" s="114">
        <v>8</v>
      </c>
      <c r="AN19" s="128">
        <v>8</v>
      </c>
      <c r="AO19" s="128">
        <v>8</v>
      </c>
      <c r="AP19" s="128">
        <v>6</v>
      </c>
      <c r="AQ19" s="133">
        <v>6</v>
      </c>
      <c r="AR19" s="114">
        <v>6</v>
      </c>
      <c r="AS19" s="128">
        <v>8</v>
      </c>
      <c r="AT19" s="128">
        <v>6</v>
      </c>
      <c r="AU19" s="132">
        <v>6</v>
      </c>
      <c r="AV19" s="594"/>
      <c r="AW19" s="602"/>
      <c r="AX19" s="107"/>
      <c r="AY19" s="101"/>
      <c r="AZ19" s="108"/>
      <c r="BA19" s="109"/>
      <c r="BB19" s="101"/>
      <c r="BC19" s="108"/>
      <c r="BD19" s="449"/>
      <c r="BE19" s="117"/>
    </row>
    <row r="20" spans="1:62" s="2" customFormat="1" ht="10.5" customHeight="1" x14ac:dyDescent="0.2">
      <c r="A20" s="629"/>
      <c r="B20" s="645"/>
      <c r="C20" s="30" t="s">
        <v>16</v>
      </c>
      <c r="D20" s="114"/>
      <c r="E20" s="128">
        <v>6</v>
      </c>
      <c r="F20" s="128">
        <v>6</v>
      </c>
      <c r="G20" s="128">
        <v>6</v>
      </c>
      <c r="H20" s="133">
        <v>6</v>
      </c>
      <c r="I20" s="114">
        <v>6</v>
      </c>
      <c r="J20" s="128">
        <v>6</v>
      </c>
      <c r="K20" s="128">
        <v>6</v>
      </c>
      <c r="L20" s="132">
        <v>6</v>
      </c>
      <c r="M20" s="114">
        <v>6</v>
      </c>
      <c r="N20" s="128">
        <v>6</v>
      </c>
      <c r="O20" s="128">
        <v>6</v>
      </c>
      <c r="P20" s="128">
        <v>6</v>
      </c>
      <c r="Q20" s="132">
        <v>6</v>
      </c>
      <c r="R20" s="114">
        <v>6</v>
      </c>
      <c r="S20" s="128">
        <v>6</v>
      </c>
      <c r="T20" s="128">
        <v>6</v>
      </c>
      <c r="U20" s="132">
        <v>6</v>
      </c>
      <c r="V20" s="100" t="s">
        <v>26</v>
      </c>
      <c r="W20" s="129" t="s">
        <v>26</v>
      </c>
      <c r="X20" s="128">
        <v>6</v>
      </c>
      <c r="Y20" s="128">
        <v>6</v>
      </c>
      <c r="Z20" s="133">
        <v>6</v>
      </c>
      <c r="AA20" s="114">
        <v>6</v>
      </c>
      <c r="AB20" s="128">
        <v>6</v>
      </c>
      <c r="AC20" s="128">
        <v>6</v>
      </c>
      <c r="AD20" s="132">
        <v>6</v>
      </c>
      <c r="AE20" s="114">
        <v>6</v>
      </c>
      <c r="AF20" s="128">
        <v>8</v>
      </c>
      <c r="AG20" s="128">
        <v>6</v>
      </c>
      <c r="AH20" s="132">
        <v>6</v>
      </c>
      <c r="AI20" s="114">
        <v>6</v>
      </c>
      <c r="AJ20" s="128">
        <v>6</v>
      </c>
      <c r="AK20" s="128">
        <v>6</v>
      </c>
      <c r="AL20" s="132">
        <v>6</v>
      </c>
      <c r="AM20" s="114">
        <v>6</v>
      </c>
      <c r="AN20" s="128">
        <v>6</v>
      </c>
      <c r="AO20" s="128">
        <v>8</v>
      </c>
      <c r="AP20" s="128">
        <v>6</v>
      </c>
      <c r="AQ20" s="133">
        <v>6</v>
      </c>
      <c r="AR20" s="114">
        <v>6</v>
      </c>
      <c r="AS20" s="128">
        <v>8</v>
      </c>
      <c r="AT20" s="128">
        <v>6</v>
      </c>
      <c r="AU20" s="132">
        <v>6</v>
      </c>
      <c r="AV20" s="594"/>
      <c r="AW20" s="602"/>
      <c r="AX20" s="107"/>
      <c r="AY20" s="101"/>
      <c r="AZ20" s="108"/>
      <c r="BA20" s="109"/>
      <c r="BB20" s="101"/>
      <c r="BC20" s="108"/>
      <c r="BD20" s="449"/>
      <c r="BE20" s="117"/>
    </row>
    <row r="21" spans="1:62" s="2" customFormat="1" ht="10.5" customHeight="1" x14ac:dyDescent="0.2">
      <c r="A21" s="629"/>
      <c r="B21" s="645"/>
      <c r="C21" s="30" t="s">
        <v>17</v>
      </c>
      <c r="D21" s="114"/>
      <c r="E21" s="128">
        <v>6</v>
      </c>
      <c r="F21" s="128">
        <v>6</v>
      </c>
      <c r="G21" s="128">
        <v>6</v>
      </c>
      <c r="H21" s="133">
        <v>6</v>
      </c>
      <c r="I21" s="114">
        <v>6</v>
      </c>
      <c r="J21" s="128">
        <v>6</v>
      </c>
      <c r="K21" s="128">
        <v>6</v>
      </c>
      <c r="L21" s="132">
        <v>6</v>
      </c>
      <c r="M21" s="114">
        <v>6</v>
      </c>
      <c r="N21" s="128">
        <v>6</v>
      </c>
      <c r="O21" s="128">
        <v>6</v>
      </c>
      <c r="P21" s="128">
        <v>6</v>
      </c>
      <c r="Q21" s="132">
        <v>6</v>
      </c>
      <c r="R21" s="114">
        <v>6</v>
      </c>
      <c r="S21" s="128">
        <v>6</v>
      </c>
      <c r="T21" s="128">
        <v>6</v>
      </c>
      <c r="U21" s="132">
        <v>6</v>
      </c>
      <c r="V21" s="100" t="s">
        <v>26</v>
      </c>
      <c r="W21" s="129" t="s">
        <v>26</v>
      </c>
      <c r="X21" s="128">
        <v>6</v>
      </c>
      <c r="Y21" s="128">
        <v>6</v>
      </c>
      <c r="Z21" s="133">
        <v>6</v>
      </c>
      <c r="AA21" s="114">
        <v>6</v>
      </c>
      <c r="AB21" s="128">
        <v>6</v>
      </c>
      <c r="AC21" s="128">
        <v>6</v>
      </c>
      <c r="AD21" s="132">
        <v>6</v>
      </c>
      <c r="AE21" s="114">
        <v>6</v>
      </c>
      <c r="AF21" s="128">
        <v>8</v>
      </c>
      <c r="AG21" s="128">
        <v>6</v>
      </c>
      <c r="AH21" s="132">
        <v>6</v>
      </c>
      <c r="AI21" s="114">
        <v>6</v>
      </c>
      <c r="AJ21" s="128">
        <v>6</v>
      </c>
      <c r="AK21" s="128">
        <v>6</v>
      </c>
      <c r="AL21" s="132">
        <v>6</v>
      </c>
      <c r="AM21" s="102" t="s">
        <v>27</v>
      </c>
      <c r="AN21" s="128">
        <v>6</v>
      </c>
      <c r="AO21" s="128">
        <v>6</v>
      </c>
      <c r="AP21" s="128">
        <v>6</v>
      </c>
      <c r="AQ21" s="133">
        <v>6</v>
      </c>
      <c r="AR21" s="114">
        <v>6</v>
      </c>
      <c r="AS21" s="56" t="s">
        <v>27</v>
      </c>
      <c r="AT21" s="128">
        <v>6</v>
      </c>
      <c r="AU21" s="132">
        <v>6</v>
      </c>
      <c r="AV21" s="594"/>
      <c r="AW21" s="602"/>
      <c r="AX21" s="107"/>
      <c r="AY21" s="101"/>
      <c r="AZ21" s="108"/>
      <c r="BA21" s="109"/>
      <c r="BB21" s="101"/>
      <c r="BC21" s="108"/>
      <c r="BD21" s="449"/>
      <c r="BE21" s="117"/>
    </row>
    <row r="22" spans="1:62" s="2" customFormat="1" ht="10.5" customHeight="1" thickBot="1" x14ac:dyDescent="0.25">
      <c r="A22" s="629"/>
      <c r="B22" s="645"/>
      <c r="C22" s="30" t="s">
        <v>18</v>
      </c>
      <c r="D22" s="134"/>
      <c r="E22" s="135">
        <v>6</v>
      </c>
      <c r="F22" s="135">
        <v>6</v>
      </c>
      <c r="G22" s="135">
        <v>6</v>
      </c>
      <c r="H22" s="136">
        <v>6</v>
      </c>
      <c r="I22" s="134">
        <v>6</v>
      </c>
      <c r="J22" s="135">
        <v>6</v>
      </c>
      <c r="K22" s="135">
        <v>6</v>
      </c>
      <c r="L22" s="137">
        <v>6</v>
      </c>
      <c r="M22" s="134">
        <v>6</v>
      </c>
      <c r="N22" s="135">
        <v>6</v>
      </c>
      <c r="O22" s="135">
        <v>6</v>
      </c>
      <c r="P22" s="135">
        <v>6</v>
      </c>
      <c r="Q22" s="137">
        <v>6</v>
      </c>
      <c r="R22" s="134">
        <v>6</v>
      </c>
      <c r="S22" s="135">
        <v>6</v>
      </c>
      <c r="T22" s="135">
        <v>6</v>
      </c>
      <c r="U22" s="137">
        <v>6</v>
      </c>
      <c r="V22" s="103" t="s">
        <v>26</v>
      </c>
      <c r="W22" s="138" t="s">
        <v>26</v>
      </c>
      <c r="X22" s="135">
        <v>6</v>
      </c>
      <c r="Y22" s="135">
        <v>6</v>
      </c>
      <c r="Z22" s="136">
        <v>6</v>
      </c>
      <c r="AA22" s="115">
        <v>6</v>
      </c>
      <c r="AB22" s="193">
        <v>6</v>
      </c>
      <c r="AC22" s="193">
        <v>6</v>
      </c>
      <c r="AD22" s="194">
        <v>6</v>
      </c>
      <c r="AE22" s="115">
        <v>6</v>
      </c>
      <c r="AF22" s="135">
        <v>6</v>
      </c>
      <c r="AG22" s="135">
        <v>6</v>
      </c>
      <c r="AH22" s="137">
        <v>6</v>
      </c>
      <c r="AI22" s="134">
        <v>6</v>
      </c>
      <c r="AJ22" s="135">
        <v>6</v>
      </c>
      <c r="AK22" s="135">
        <v>6</v>
      </c>
      <c r="AL22" s="137">
        <v>6</v>
      </c>
      <c r="AM22" s="115">
        <v>6</v>
      </c>
      <c r="AN22" s="196" t="s">
        <v>27</v>
      </c>
      <c r="AO22" s="193">
        <v>6</v>
      </c>
      <c r="AP22" s="193">
        <v>6</v>
      </c>
      <c r="AQ22" s="197">
        <v>6</v>
      </c>
      <c r="AR22" s="115">
        <v>6</v>
      </c>
      <c r="AS22" s="193">
        <v>6</v>
      </c>
      <c r="AT22" s="193">
        <v>6</v>
      </c>
      <c r="AU22" s="194">
        <v>6</v>
      </c>
      <c r="AV22" s="595"/>
      <c r="AW22" s="603"/>
      <c r="AX22" s="110"/>
      <c r="AY22" s="111"/>
      <c r="AZ22" s="112"/>
      <c r="BA22" s="113"/>
      <c r="BB22" s="111"/>
      <c r="BC22" s="112"/>
      <c r="BD22" s="450"/>
      <c r="BE22" s="118"/>
    </row>
    <row r="23" spans="1:62" s="2" customFormat="1" ht="10.5" customHeight="1" thickBot="1" x14ac:dyDescent="0.25">
      <c r="A23" s="629"/>
      <c r="B23" s="645"/>
      <c r="C23" s="31" t="s">
        <v>19</v>
      </c>
      <c r="D23" s="86" t="s">
        <v>25</v>
      </c>
      <c r="E23" s="121" t="s">
        <v>25</v>
      </c>
      <c r="F23" s="121" t="s">
        <v>25</v>
      </c>
      <c r="G23" s="121" t="s">
        <v>25</v>
      </c>
      <c r="H23" s="124" t="s">
        <v>25</v>
      </c>
      <c r="I23" s="86" t="s">
        <v>25</v>
      </c>
      <c r="J23" s="121" t="s">
        <v>25</v>
      </c>
      <c r="K23" s="121" t="s">
        <v>25</v>
      </c>
      <c r="L23" s="122" t="s">
        <v>25</v>
      </c>
      <c r="M23" s="86" t="s">
        <v>25</v>
      </c>
      <c r="N23" s="121" t="s">
        <v>25</v>
      </c>
      <c r="O23" s="121" t="s">
        <v>25</v>
      </c>
      <c r="P23" s="121" t="s">
        <v>25</v>
      </c>
      <c r="Q23" s="122" t="s">
        <v>25</v>
      </c>
      <c r="R23" s="86" t="s">
        <v>25</v>
      </c>
      <c r="S23" s="121" t="s">
        <v>25</v>
      </c>
      <c r="T23" s="121" t="s">
        <v>25</v>
      </c>
      <c r="U23" s="122" t="s">
        <v>25</v>
      </c>
      <c r="V23" s="139" t="s">
        <v>26</v>
      </c>
      <c r="W23" s="140" t="s">
        <v>26</v>
      </c>
      <c r="X23" s="121" t="s">
        <v>25</v>
      </c>
      <c r="Y23" s="121" t="s">
        <v>25</v>
      </c>
      <c r="Z23" s="124" t="s">
        <v>25</v>
      </c>
      <c r="AA23" s="86" t="s">
        <v>25</v>
      </c>
      <c r="AB23" s="121" t="s">
        <v>25</v>
      </c>
      <c r="AC23" s="121" t="s">
        <v>25</v>
      </c>
      <c r="AD23" s="122" t="s">
        <v>25</v>
      </c>
      <c r="AE23" s="86" t="s">
        <v>25</v>
      </c>
      <c r="AF23" s="121" t="s">
        <v>25</v>
      </c>
      <c r="AG23" s="121" t="s">
        <v>25</v>
      </c>
      <c r="AH23" s="122" t="s">
        <v>25</v>
      </c>
      <c r="AI23" s="86" t="s">
        <v>25</v>
      </c>
      <c r="AJ23" s="121" t="s">
        <v>25</v>
      </c>
      <c r="AK23" s="121" t="s">
        <v>25</v>
      </c>
      <c r="AL23" s="122" t="s">
        <v>25</v>
      </c>
      <c r="AM23" s="86" t="s">
        <v>25</v>
      </c>
      <c r="AN23" s="121" t="s">
        <v>25</v>
      </c>
      <c r="AO23" s="121" t="s">
        <v>25</v>
      </c>
      <c r="AP23" s="121" t="s">
        <v>25</v>
      </c>
      <c r="AQ23" s="122" t="s">
        <v>25</v>
      </c>
      <c r="AR23" s="149" t="s">
        <v>25</v>
      </c>
      <c r="AS23" s="145" t="s">
        <v>25</v>
      </c>
      <c r="AT23" s="145" t="s">
        <v>25</v>
      </c>
      <c r="AU23" s="146" t="s">
        <v>25</v>
      </c>
      <c r="AV23" s="596" t="s">
        <v>25</v>
      </c>
      <c r="AW23" s="560"/>
      <c r="AX23" s="87"/>
      <c r="AY23" s="71"/>
      <c r="AZ23" s="72"/>
      <c r="BA23" s="73"/>
      <c r="BB23" s="71"/>
      <c r="BC23" s="72"/>
      <c r="BD23" s="73"/>
      <c r="BE23" s="346"/>
    </row>
    <row r="24" spans="1:62" s="2" customFormat="1" ht="10.5" customHeight="1" thickBot="1" x14ac:dyDescent="0.25">
      <c r="A24" s="615"/>
      <c r="B24" s="616"/>
      <c r="C24" s="438" t="s">
        <v>37</v>
      </c>
      <c r="D24" s="120">
        <f>SUM(D17:D22)</f>
        <v>0</v>
      </c>
      <c r="E24" s="119">
        <f t="shared" ref="E24:AV24" si="0">SUM(E17:E22)</f>
        <v>36</v>
      </c>
      <c r="F24" s="119">
        <f t="shared" si="0"/>
        <v>36</v>
      </c>
      <c r="G24" s="119">
        <f t="shared" si="0"/>
        <v>36</v>
      </c>
      <c r="H24" s="144">
        <f t="shared" si="0"/>
        <v>36</v>
      </c>
      <c r="I24" s="120">
        <f t="shared" si="0"/>
        <v>36</v>
      </c>
      <c r="J24" s="119">
        <f t="shared" si="0"/>
        <v>36</v>
      </c>
      <c r="K24" s="119">
        <f t="shared" si="0"/>
        <v>36</v>
      </c>
      <c r="L24" s="142">
        <f t="shared" si="0"/>
        <v>36</v>
      </c>
      <c r="M24" s="120">
        <f t="shared" si="0"/>
        <v>36</v>
      </c>
      <c r="N24" s="119">
        <f t="shared" si="0"/>
        <v>30</v>
      </c>
      <c r="O24" s="119">
        <f t="shared" si="0"/>
        <v>36</v>
      </c>
      <c r="P24" s="119">
        <f t="shared" si="0"/>
        <v>36</v>
      </c>
      <c r="Q24" s="142">
        <f t="shared" si="0"/>
        <v>36</v>
      </c>
      <c r="R24" s="120">
        <f t="shared" si="0"/>
        <v>36</v>
      </c>
      <c r="S24" s="119">
        <f t="shared" si="0"/>
        <v>36</v>
      </c>
      <c r="T24" s="119">
        <f t="shared" si="0"/>
        <v>36</v>
      </c>
      <c r="U24" s="142">
        <f t="shared" si="0"/>
        <v>36</v>
      </c>
      <c r="V24" s="120">
        <f t="shared" si="0"/>
        <v>6</v>
      </c>
      <c r="W24" s="119">
        <f t="shared" si="0"/>
        <v>0</v>
      </c>
      <c r="X24" s="119">
        <f t="shared" si="0"/>
        <v>30</v>
      </c>
      <c r="Y24" s="119">
        <f t="shared" si="0"/>
        <v>36</v>
      </c>
      <c r="Z24" s="144">
        <f t="shared" si="0"/>
        <v>36</v>
      </c>
      <c r="AA24" s="120">
        <f t="shared" si="0"/>
        <v>36</v>
      </c>
      <c r="AB24" s="119">
        <f t="shared" si="0"/>
        <v>36</v>
      </c>
      <c r="AC24" s="119">
        <f t="shared" si="0"/>
        <v>36</v>
      </c>
      <c r="AD24" s="142">
        <f t="shared" si="0"/>
        <v>30</v>
      </c>
      <c r="AE24" s="120">
        <f t="shared" si="0"/>
        <v>36</v>
      </c>
      <c r="AF24" s="119">
        <f t="shared" si="0"/>
        <v>36</v>
      </c>
      <c r="AG24" s="119">
        <f t="shared" si="0"/>
        <v>36</v>
      </c>
      <c r="AH24" s="142">
        <f t="shared" si="0"/>
        <v>36</v>
      </c>
      <c r="AI24" s="120">
        <f t="shared" si="0"/>
        <v>36</v>
      </c>
      <c r="AJ24" s="119">
        <f t="shared" si="0"/>
        <v>36</v>
      </c>
      <c r="AK24" s="119">
        <f t="shared" si="0"/>
        <v>36</v>
      </c>
      <c r="AL24" s="142">
        <f t="shared" si="0"/>
        <v>36</v>
      </c>
      <c r="AM24" s="120">
        <f t="shared" si="0"/>
        <v>36</v>
      </c>
      <c r="AN24" s="119">
        <f t="shared" si="0"/>
        <v>36</v>
      </c>
      <c r="AO24" s="119">
        <f t="shared" si="0"/>
        <v>36</v>
      </c>
      <c r="AP24" s="119">
        <f t="shared" si="0"/>
        <v>36</v>
      </c>
      <c r="AQ24" s="142">
        <f t="shared" si="0"/>
        <v>36</v>
      </c>
      <c r="AR24" s="120">
        <f t="shared" si="0"/>
        <v>36</v>
      </c>
      <c r="AS24" s="119">
        <f t="shared" si="0"/>
        <v>36</v>
      </c>
      <c r="AT24" s="119">
        <f t="shared" si="0"/>
        <v>36</v>
      </c>
      <c r="AU24" s="142">
        <f t="shared" si="0"/>
        <v>36</v>
      </c>
      <c r="AV24" s="597">
        <f t="shared" si="0"/>
        <v>12</v>
      </c>
      <c r="AW24" s="604"/>
      <c r="AX24" s="221"/>
      <c r="AY24" s="250"/>
      <c r="AZ24" s="12"/>
      <c r="BA24" s="251">
        <f>SUM(D24:AV24)</f>
        <v>1476</v>
      </c>
      <c r="BB24" s="250"/>
      <c r="BC24" s="12"/>
      <c r="BD24" s="251">
        <v>1476</v>
      </c>
      <c r="BE24" s="347"/>
    </row>
    <row r="25" spans="1:62" s="2" customFormat="1" ht="3.75" customHeight="1" thickBot="1" x14ac:dyDescent="0.25">
      <c r="A25" s="249"/>
      <c r="B25" s="231"/>
      <c r="C25" s="232"/>
      <c r="D25" s="233"/>
      <c r="E25" s="234"/>
      <c r="F25" s="234"/>
      <c r="G25" s="234"/>
      <c r="H25" s="235"/>
      <c r="I25" s="236"/>
      <c r="J25" s="234"/>
      <c r="K25" s="234"/>
      <c r="L25" s="235"/>
      <c r="M25" s="233"/>
      <c r="N25" s="234"/>
      <c r="O25" s="234"/>
      <c r="P25" s="234"/>
      <c r="Q25" s="235"/>
      <c r="R25" s="233"/>
      <c r="S25" s="234"/>
      <c r="T25" s="234"/>
      <c r="U25" s="237"/>
      <c r="V25" s="238"/>
      <c r="W25" s="234"/>
      <c r="X25" s="234"/>
      <c r="Y25" s="234"/>
      <c r="Z25" s="239"/>
      <c r="AA25" s="233"/>
      <c r="AB25" s="234"/>
      <c r="AC25" s="234"/>
      <c r="AD25" s="237"/>
      <c r="AE25" s="233"/>
      <c r="AF25" s="234"/>
      <c r="AG25" s="234"/>
      <c r="AH25" s="235"/>
      <c r="AI25" s="233"/>
      <c r="AJ25" s="234"/>
      <c r="AK25" s="234"/>
      <c r="AL25" s="235"/>
      <c r="AM25" s="233"/>
      <c r="AN25" s="234"/>
      <c r="AO25" s="234"/>
      <c r="AP25" s="234"/>
      <c r="AQ25" s="240"/>
      <c r="AR25" s="241"/>
      <c r="AS25" s="242"/>
      <c r="AT25" s="234"/>
      <c r="AU25" s="235"/>
      <c r="AV25" s="244"/>
      <c r="AW25" s="322"/>
      <c r="AX25" s="307"/>
      <c r="AY25" s="341"/>
      <c r="AZ25" s="245"/>
      <c r="BA25" s="246"/>
      <c r="BB25" s="341"/>
      <c r="BC25" s="245"/>
      <c r="BD25" s="246"/>
      <c r="BE25" s="247"/>
    </row>
    <row r="26" spans="1:62" s="2" customFormat="1" ht="12" customHeight="1" x14ac:dyDescent="0.2">
      <c r="A26" s="628" t="s">
        <v>12</v>
      </c>
      <c r="B26" s="634" t="s">
        <v>43</v>
      </c>
      <c r="C26" s="29" t="s">
        <v>20</v>
      </c>
      <c r="D26" s="223"/>
      <c r="E26" s="253" t="s">
        <v>24</v>
      </c>
      <c r="F26" s="253" t="s">
        <v>24</v>
      </c>
      <c r="G26" s="253" t="s">
        <v>24</v>
      </c>
      <c r="H26" s="254" t="s">
        <v>24</v>
      </c>
      <c r="I26" s="271" t="s">
        <v>24</v>
      </c>
      <c r="J26" s="253" t="s">
        <v>24</v>
      </c>
      <c r="K26" s="253" t="s">
        <v>24</v>
      </c>
      <c r="L26" s="281" t="s">
        <v>24</v>
      </c>
      <c r="M26" s="223" t="s">
        <v>24</v>
      </c>
      <c r="N26" s="224" t="s">
        <v>27</v>
      </c>
      <c r="O26" s="253" t="s">
        <v>24</v>
      </c>
      <c r="P26" s="253" t="s">
        <v>24</v>
      </c>
      <c r="Q26" s="254" t="s">
        <v>24</v>
      </c>
      <c r="R26" s="271" t="s">
        <v>24</v>
      </c>
      <c r="S26" s="253" t="s">
        <v>24</v>
      </c>
      <c r="T26" s="253" t="s">
        <v>24</v>
      </c>
      <c r="U26" s="254" t="s">
        <v>24</v>
      </c>
      <c r="V26" s="254" t="s">
        <v>24</v>
      </c>
      <c r="W26" s="225" t="s">
        <v>26</v>
      </c>
      <c r="X26" s="225" t="s">
        <v>26</v>
      </c>
      <c r="Y26" s="253" t="s">
        <v>24</v>
      </c>
      <c r="Z26" s="281" t="s">
        <v>24</v>
      </c>
      <c r="AA26" s="223" t="s">
        <v>24</v>
      </c>
      <c r="AB26" s="253" t="s">
        <v>24</v>
      </c>
      <c r="AC26" s="253" t="s">
        <v>24</v>
      </c>
      <c r="AD26" s="226" t="s">
        <v>27</v>
      </c>
      <c r="AE26" s="271" t="s">
        <v>24</v>
      </c>
      <c r="AF26" s="227" t="s">
        <v>27</v>
      </c>
      <c r="AG26" s="253" t="s">
        <v>24</v>
      </c>
      <c r="AH26" s="281" t="s">
        <v>24</v>
      </c>
      <c r="AI26" s="223" t="s">
        <v>24</v>
      </c>
      <c r="AJ26" s="253" t="s">
        <v>24</v>
      </c>
      <c r="AK26" s="253" t="s">
        <v>24</v>
      </c>
      <c r="AL26" s="254" t="s">
        <v>24</v>
      </c>
      <c r="AM26" s="223" t="s">
        <v>24</v>
      </c>
      <c r="AN26" s="253" t="s">
        <v>24</v>
      </c>
      <c r="AO26" s="224" t="s">
        <v>27</v>
      </c>
      <c r="AP26" s="253" t="s">
        <v>24</v>
      </c>
      <c r="AQ26" s="254" t="s">
        <v>24</v>
      </c>
      <c r="AR26" s="297" t="s">
        <v>24</v>
      </c>
      <c r="AS26" s="255" t="s">
        <v>32</v>
      </c>
      <c r="AT26" s="255" t="s">
        <v>32</v>
      </c>
      <c r="AU26" s="391" t="s">
        <v>32</v>
      </c>
      <c r="AV26" s="462" t="s">
        <v>29</v>
      </c>
      <c r="AW26" s="580"/>
      <c r="AX26" s="580"/>
      <c r="AY26" s="211" t="s">
        <v>23</v>
      </c>
      <c r="AZ26" s="212">
        <f>COUNTIF(D26:AV32,"уп")</f>
        <v>18</v>
      </c>
      <c r="BA26" s="457">
        <f>SUM(AZ26*6)</f>
        <v>108</v>
      </c>
      <c r="BB26" s="257" t="s">
        <v>23</v>
      </c>
      <c r="BC26" s="212"/>
      <c r="BD26" s="457">
        <v>108</v>
      </c>
      <c r="BE26" s="258">
        <f>SUM(BA26-BD26)</f>
        <v>0</v>
      </c>
    </row>
    <row r="27" spans="1:62" s="2" customFormat="1" ht="11.25" customHeight="1" x14ac:dyDescent="0.2">
      <c r="A27" s="629"/>
      <c r="B27" s="635"/>
      <c r="C27" s="30" t="s">
        <v>21</v>
      </c>
      <c r="D27" s="17"/>
      <c r="E27" s="18" t="s">
        <v>24</v>
      </c>
      <c r="F27" s="18" t="s">
        <v>24</v>
      </c>
      <c r="G27" s="18" t="s">
        <v>24</v>
      </c>
      <c r="H27" s="19" t="s">
        <v>24</v>
      </c>
      <c r="I27" s="48" t="s">
        <v>24</v>
      </c>
      <c r="J27" s="18" t="s">
        <v>24</v>
      </c>
      <c r="K27" s="18" t="s">
        <v>24</v>
      </c>
      <c r="L27" s="33" t="s">
        <v>24</v>
      </c>
      <c r="M27" s="17" t="s">
        <v>24</v>
      </c>
      <c r="N27" s="18" t="s">
        <v>24</v>
      </c>
      <c r="O27" s="18" t="s">
        <v>24</v>
      </c>
      <c r="P27" s="18" t="s">
        <v>24</v>
      </c>
      <c r="Q27" s="19" t="s">
        <v>24</v>
      </c>
      <c r="R27" s="48" t="s">
        <v>24</v>
      </c>
      <c r="S27" s="18" t="s">
        <v>24</v>
      </c>
      <c r="T27" s="18" t="s">
        <v>24</v>
      </c>
      <c r="U27" s="19" t="s">
        <v>24</v>
      </c>
      <c r="V27" s="36" t="s">
        <v>26</v>
      </c>
      <c r="W27" s="34" t="s">
        <v>26</v>
      </c>
      <c r="X27" s="18" t="s">
        <v>24</v>
      </c>
      <c r="Y27" s="18" t="s">
        <v>24</v>
      </c>
      <c r="Z27" s="33" t="s">
        <v>24</v>
      </c>
      <c r="AA27" s="17" t="s">
        <v>24</v>
      </c>
      <c r="AB27" s="18" t="s">
        <v>24</v>
      </c>
      <c r="AC27" s="18" t="s">
        <v>24</v>
      </c>
      <c r="AD27" s="19" t="s">
        <v>24</v>
      </c>
      <c r="AE27" s="48" t="s">
        <v>24</v>
      </c>
      <c r="AF27" s="18" t="s">
        <v>24</v>
      </c>
      <c r="AG27" s="18" t="s">
        <v>24</v>
      </c>
      <c r="AH27" s="33" t="s">
        <v>24</v>
      </c>
      <c r="AI27" s="17" t="s">
        <v>24</v>
      </c>
      <c r="AJ27" s="18" t="s">
        <v>24</v>
      </c>
      <c r="AK27" s="18" t="s">
        <v>24</v>
      </c>
      <c r="AL27" s="19" t="s">
        <v>24</v>
      </c>
      <c r="AM27" s="17" t="s">
        <v>24</v>
      </c>
      <c r="AN27" s="18" t="s">
        <v>24</v>
      </c>
      <c r="AO27" s="18" t="s">
        <v>24</v>
      </c>
      <c r="AP27" s="18" t="s">
        <v>24</v>
      </c>
      <c r="AQ27" s="19" t="s">
        <v>24</v>
      </c>
      <c r="AR27" s="294" t="s">
        <v>32</v>
      </c>
      <c r="AS27" s="58" t="s">
        <v>32</v>
      </c>
      <c r="AT27" s="58" t="s">
        <v>32</v>
      </c>
      <c r="AU27" s="392" t="s">
        <v>32</v>
      </c>
      <c r="AV27" s="396" t="s">
        <v>29</v>
      </c>
      <c r="AW27" s="387"/>
      <c r="AX27" s="387"/>
      <c r="AY27" s="38" t="s">
        <v>27</v>
      </c>
      <c r="AZ27" s="6">
        <f>COUNTIF(D26:AV32,"п")</f>
        <v>7</v>
      </c>
      <c r="BA27" s="177">
        <f t="shared" ref="BA27:BA28" si="1">SUM(AZ27*6)</f>
        <v>42</v>
      </c>
      <c r="BB27" s="38" t="s">
        <v>27</v>
      </c>
      <c r="BC27" s="6"/>
      <c r="BD27" s="177">
        <v>0</v>
      </c>
      <c r="BE27" s="76">
        <f t="shared" ref="BE27:BE31" si="2">SUM(BA27-BD27)</f>
        <v>42</v>
      </c>
    </row>
    <row r="28" spans="1:62" s="2" customFormat="1" ht="10.5" customHeight="1" x14ac:dyDescent="0.2">
      <c r="A28" s="629"/>
      <c r="B28" s="635"/>
      <c r="C28" s="30" t="s">
        <v>22</v>
      </c>
      <c r="D28" s="17"/>
      <c r="E28" s="18" t="s">
        <v>24</v>
      </c>
      <c r="F28" s="25" t="s">
        <v>23</v>
      </c>
      <c r="G28" s="25" t="s">
        <v>23</v>
      </c>
      <c r="H28" s="25" t="s">
        <v>23</v>
      </c>
      <c r="I28" s="25" t="s">
        <v>23</v>
      </c>
      <c r="J28" s="25" t="s">
        <v>23</v>
      </c>
      <c r="K28" s="25" t="s">
        <v>23</v>
      </c>
      <c r="L28" s="25" t="s">
        <v>23</v>
      </c>
      <c r="M28" s="27" t="s">
        <v>23</v>
      </c>
      <c r="N28" s="18" t="s">
        <v>24</v>
      </c>
      <c r="O28" s="18" t="s">
        <v>24</v>
      </c>
      <c r="P28" s="18" t="s">
        <v>24</v>
      </c>
      <c r="Q28" s="19" t="s">
        <v>24</v>
      </c>
      <c r="R28" s="48" t="s">
        <v>24</v>
      </c>
      <c r="S28" s="48" t="s">
        <v>24</v>
      </c>
      <c r="T28" s="48" t="s">
        <v>24</v>
      </c>
      <c r="U28" s="48" t="s">
        <v>24</v>
      </c>
      <c r="V28" s="36" t="s">
        <v>26</v>
      </c>
      <c r="W28" s="34" t="s">
        <v>26</v>
      </c>
      <c r="X28" s="25" t="s">
        <v>23</v>
      </c>
      <c r="Y28" s="18" t="s">
        <v>24</v>
      </c>
      <c r="Z28" s="283" t="s">
        <v>23</v>
      </c>
      <c r="AA28" s="17" t="s">
        <v>24</v>
      </c>
      <c r="AB28" s="25" t="s">
        <v>23</v>
      </c>
      <c r="AC28" s="18" t="s">
        <v>24</v>
      </c>
      <c r="AD28" s="28" t="s">
        <v>23</v>
      </c>
      <c r="AE28" s="48" t="s">
        <v>24</v>
      </c>
      <c r="AF28" s="25" t="s">
        <v>23</v>
      </c>
      <c r="AG28" s="18" t="s">
        <v>24</v>
      </c>
      <c r="AH28" s="283" t="s">
        <v>23</v>
      </c>
      <c r="AI28" s="17" t="s">
        <v>24</v>
      </c>
      <c r="AJ28" s="25" t="s">
        <v>23</v>
      </c>
      <c r="AK28" s="18" t="s">
        <v>24</v>
      </c>
      <c r="AL28" s="28" t="s">
        <v>23</v>
      </c>
      <c r="AM28" s="17" t="s">
        <v>24</v>
      </c>
      <c r="AN28" s="25" t="s">
        <v>23</v>
      </c>
      <c r="AO28" s="18" t="s">
        <v>24</v>
      </c>
      <c r="AP28" s="25" t="s">
        <v>23</v>
      </c>
      <c r="AQ28" s="19" t="s">
        <v>24</v>
      </c>
      <c r="AR28" s="294" t="s">
        <v>32</v>
      </c>
      <c r="AS28" s="58" t="s">
        <v>32</v>
      </c>
      <c r="AT28" s="58" t="s">
        <v>32</v>
      </c>
      <c r="AU28" s="393" t="s">
        <v>29</v>
      </c>
      <c r="AV28" s="379"/>
      <c r="AW28" s="387"/>
      <c r="AX28" s="387"/>
      <c r="AY28" s="36" t="s">
        <v>26</v>
      </c>
      <c r="AZ28" s="6">
        <f>COUNTIF(D26:AV32,"к")</f>
        <v>14</v>
      </c>
      <c r="BA28" s="177">
        <f t="shared" si="1"/>
        <v>84</v>
      </c>
      <c r="BB28" s="36" t="s">
        <v>26</v>
      </c>
      <c r="BC28" s="6"/>
      <c r="BD28" s="177">
        <v>84</v>
      </c>
      <c r="BE28" s="76">
        <f t="shared" si="2"/>
        <v>0</v>
      </c>
    </row>
    <row r="29" spans="1:62" s="2" customFormat="1" ht="10.5" customHeight="1" x14ac:dyDescent="0.2">
      <c r="A29" s="629"/>
      <c r="B29" s="635"/>
      <c r="C29" s="30" t="s">
        <v>16</v>
      </c>
      <c r="D29" s="17"/>
      <c r="E29" s="18" t="s">
        <v>24</v>
      </c>
      <c r="F29" s="18" t="s">
        <v>24</v>
      </c>
      <c r="G29" s="18" t="s">
        <v>24</v>
      </c>
      <c r="H29" s="19" t="s">
        <v>24</v>
      </c>
      <c r="I29" s="48" t="s">
        <v>24</v>
      </c>
      <c r="J29" s="18" t="s">
        <v>24</v>
      </c>
      <c r="K29" s="18" t="s">
        <v>24</v>
      </c>
      <c r="L29" s="33" t="s">
        <v>24</v>
      </c>
      <c r="M29" s="17" t="s">
        <v>24</v>
      </c>
      <c r="N29" s="18" t="s">
        <v>24</v>
      </c>
      <c r="O29" s="18" t="s">
        <v>24</v>
      </c>
      <c r="P29" s="18" t="s">
        <v>24</v>
      </c>
      <c r="Q29" s="19" t="s">
        <v>24</v>
      </c>
      <c r="R29" s="48" t="s">
        <v>24</v>
      </c>
      <c r="S29" s="18" t="s">
        <v>24</v>
      </c>
      <c r="T29" s="18" t="s">
        <v>24</v>
      </c>
      <c r="U29" s="19" t="s">
        <v>24</v>
      </c>
      <c r="V29" s="36" t="s">
        <v>26</v>
      </c>
      <c r="W29" s="34" t="s">
        <v>26</v>
      </c>
      <c r="X29" s="18" t="s">
        <v>24</v>
      </c>
      <c r="Y29" s="18" t="s">
        <v>24</v>
      </c>
      <c r="Z29" s="33" t="s">
        <v>24</v>
      </c>
      <c r="AA29" s="17" t="s">
        <v>24</v>
      </c>
      <c r="AB29" s="18" t="s">
        <v>24</v>
      </c>
      <c r="AC29" s="18" t="s">
        <v>24</v>
      </c>
      <c r="AD29" s="19" t="s">
        <v>24</v>
      </c>
      <c r="AE29" s="48" t="s">
        <v>24</v>
      </c>
      <c r="AF29" s="18" t="s">
        <v>24</v>
      </c>
      <c r="AG29" s="18" t="s">
        <v>24</v>
      </c>
      <c r="AH29" s="33" t="s">
        <v>24</v>
      </c>
      <c r="AI29" s="17" t="s">
        <v>24</v>
      </c>
      <c r="AJ29" s="18" t="s">
        <v>24</v>
      </c>
      <c r="AK29" s="18" t="s">
        <v>24</v>
      </c>
      <c r="AL29" s="19" t="s">
        <v>24</v>
      </c>
      <c r="AM29" s="17" t="s">
        <v>24</v>
      </c>
      <c r="AN29" s="18" t="s">
        <v>24</v>
      </c>
      <c r="AO29" s="18" t="s">
        <v>24</v>
      </c>
      <c r="AP29" s="18" t="s">
        <v>24</v>
      </c>
      <c r="AQ29" s="19" t="s">
        <v>24</v>
      </c>
      <c r="AR29" s="294" t="s">
        <v>32</v>
      </c>
      <c r="AS29" s="58" t="s">
        <v>32</v>
      </c>
      <c r="AT29" s="58" t="s">
        <v>32</v>
      </c>
      <c r="AU29" s="393" t="s">
        <v>29</v>
      </c>
      <c r="AV29" s="379"/>
      <c r="AW29" s="387"/>
      <c r="AX29" s="387"/>
      <c r="AY29" s="17" t="s">
        <v>24</v>
      </c>
      <c r="AZ29" s="6">
        <f>COUNTIF($D$26:$AV$32,"то")</f>
        <v>199</v>
      </c>
      <c r="BA29" s="431">
        <f>SUM(AZ29*6)</f>
        <v>1194</v>
      </c>
      <c r="BB29" s="17" t="s">
        <v>24</v>
      </c>
      <c r="BC29" s="6"/>
      <c r="BD29" s="431">
        <v>1224</v>
      </c>
      <c r="BE29" s="76">
        <f t="shared" si="2"/>
        <v>-30</v>
      </c>
      <c r="BH29" s="418"/>
      <c r="BI29" s="418"/>
      <c r="BJ29" s="418"/>
    </row>
    <row r="30" spans="1:62" s="2" customFormat="1" ht="10.5" customHeight="1" x14ac:dyDescent="0.2">
      <c r="A30" s="629"/>
      <c r="B30" s="635"/>
      <c r="C30" s="30" t="s">
        <v>17</v>
      </c>
      <c r="D30" s="17"/>
      <c r="E30" s="18" t="s">
        <v>24</v>
      </c>
      <c r="F30" s="18" t="s">
        <v>24</v>
      </c>
      <c r="G30" s="18" t="s">
        <v>24</v>
      </c>
      <c r="H30" s="19" t="s">
        <v>24</v>
      </c>
      <c r="I30" s="48" t="s">
        <v>24</v>
      </c>
      <c r="J30" s="18" t="s">
        <v>24</v>
      </c>
      <c r="K30" s="18" t="s">
        <v>24</v>
      </c>
      <c r="L30" s="33" t="s">
        <v>24</v>
      </c>
      <c r="M30" s="17" t="s">
        <v>24</v>
      </c>
      <c r="N30" s="18" t="s">
        <v>24</v>
      </c>
      <c r="O30" s="18" t="s">
        <v>24</v>
      </c>
      <c r="P30" s="18" t="s">
        <v>24</v>
      </c>
      <c r="Q30" s="19" t="s">
        <v>24</v>
      </c>
      <c r="R30" s="48" t="s">
        <v>24</v>
      </c>
      <c r="S30" s="18" t="s">
        <v>24</v>
      </c>
      <c r="T30" s="18" t="s">
        <v>24</v>
      </c>
      <c r="U30" s="19" t="s">
        <v>24</v>
      </c>
      <c r="V30" s="36" t="s">
        <v>26</v>
      </c>
      <c r="W30" s="34" t="s">
        <v>26</v>
      </c>
      <c r="X30" s="18" t="s">
        <v>24</v>
      </c>
      <c r="Y30" s="18" t="s">
        <v>24</v>
      </c>
      <c r="Z30" s="33" t="s">
        <v>24</v>
      </c>
      <c r="AA30" s="17" t="s">
        <v>24</v>
      </c>
      <c r="AB30" s="18" t="s">
        <v>24</v>
      </c>
      <c r="AC30" s="18" t="s">
        <v>24</v>
      </c>
      <c r="AD30" s="19" t="s">
        <v>24</v>
      </c>
      <c r="AE30" s="48" t="s">
        <v>24</v>
      </c>
      <c r="AF30" s="18" t="s">
        <v>24</v>
      </c>
      <c r="AG30" s="18" t="s">
        <v>24</v>
      </c>
      <c r="AH30" s="33" t="s">
        <v>24</v>
      </c>
      <c r="AI30" s="17" t="s">
        <v>24</v>
      </c>
      <c r="AJ30" s="18" t="s">
        <v>24</v>
      </c>
      <c r="AK30" s="18" t="s">
        <v>24</v>
      </c>
      <c r="AL30" s="19" t="s">
        <v>24</v>
      </c>
      <c r="AM30" s="102" t="s">
        <v>27</v>
      </c>
      <c r="AN30" s="18" t="s">
        <v>24</v>
      </c>
      <c r="AO30" s="18" t="s">
        <v>24</v>
      </c>
      <c r="AP30" s="18" t="s">
        <v>24</v>
      </c>
      <c r="AQ30" s="19" t="s">
        <v>24</v>
      </c>
      <c r="AR30" s="294" t="s">
        <v>32</v>
      </c>
      <c r="AS30" s="56" t="s">
        <v>27</v>
      </c>
      <c r="AT30" s="58" t="s">
        <v>32</v>
      </c>
      <c r="AU30" s="393" t="s">
        <v>29</v>
      </c>
      <c r="AV30" s="379"/>
      <c r="AW30" s="387"/>
      <c r="AX30" s="387"/>
      <c r="AY30" s="54" t="s">
        <v>29</v>
      </c>
      <c r="AZ30" s="6">
        <f>COUNTIF(D26:AV32,"па")</f>
        <v>6</v>
      </c>
      <c r="BA30" s="177">
        <f>SUM(AZ30*6)</f>
        <v>36</v>
      </c>
      <c r="BB30" s="54" t="s">
        <v>29</v>
      </c>
      <c r="BC30" s="6"/>
      <c r="BD30" s="177">
        <v>36</v>
      </c>
      <c r="BE30" s="76">
        <f t="shared" si="2"/>
        <v>0</v>
      </c>
      <c r="BH30" s="418"/>
      <c r="BI30" s="418"/>
      <c r="BJ30" s="418"/>
    </row>
    <row r="31" spans="1:62" s="2" customFormat="1" ht="10.5" customHeight="1" thickBot="1" x14ac:dyDescent="0.25">
      <c r="A31" s="629"/>
      <c r="B31" s="635"/>
      <c r="C31" s="30" t="s">
        <v>18</v>
      </c>
      <c r="D31" s="17"/>
      <c r="E31" s="18" t="s">
        <v>24</v>
      </c>
      <c r="F31" s="18" t="s">
        <v>24</v>
      </c>
      <c r="G31" s="18" t="s">
        <v>24</v>
      </c>
      <c r="H31" s="19" t="s">
        <v>24</v>
      </c>
      <c r="I31" s="48" t="s">
        <v>24</v>
      </c>
      <c r="J31" s="18" t="s">
        <v>24</v>
      </c>
      <c r="K31" s="18" t="s">
        <v>24</v>
      </c>
      <c r="L31" s="33" t="s">
        <v>24</v>
      </c>
      <c r="M31" s="17" t="s">
        <v>24</v>
      </c>
      <c r="N31" s="18" t="s">
        <v>24</v>
      </c>
      <c r="O31" s="18" t="s">
        <v>24</v>
      </c>
      <c r="P31" s="18" t="s">
        <v>24</v>
      </c>
      <c r="Q31" s="19" t="s">
        <v>24</v>
      </c>
      <c r="R31" s="48" t="s">
        <v>24</v>
      </c>
      <c r="S31" s="18" t="s">
        <v>24</v>
      </c>
      <c r="T31" s="18" t="s">
        <v>24</v>
      </c>
      <c r="U31" s="19" t="s">
        <v>24</v>
      </c>
      <c r="V31" s="36" t="s">
        <v>26</v>
      </c>
      <c r="W31" s="34" t="s">
        <v>26</v>
      </c>
      <c r="X31" s="18" t="s">
        <v>24</v>
      </c>
      <c r="Y31" s="18" t="s">
        <v>24</v>
      </c>
      <c r="Z31" s="33" t="s">
        <v>24</v>
      </c>
      <c r="AA31" s="17" t="s">
        <v>24</v>
      </c>
      <c r="AB31" s="18" t="s">
        <v>24</v>
      </c>
      <c r="AC31" s="18" t="s">
        <v>24</v>
      </c>
      <c r="AD31" s="19" t="s">
        <v>24</v>
      </c>
      <c r="AE31" s="48" t="s">
        <v>24</v>
      </c>
      <c r="AF31" s="18" t="s">
        <v>24</v>
      </c>
      <c r="AG31" s="18" t="s">
        <v>24</v>
      </c>
      <c r="AH31" s="33" t="s">
        <v>24</v>
      </c>
      <c r="AI31" s="17" t="s">
        <v>24</v>
      </c>
      <c r="AJ31" s="18" t="s">
        <v>24</v>
      </c>
      <c r="AK31" s="18" t="s">
        <v>24</v>
      </c>
      <c r="AL31" s="19" t="s">
        <v>24</v>
      </c>
      <c r="AM31" s="17" t="s">
        <v>24</v>
      </c>
      <c r="AN31" s="196" t="s">
        <v>27</v>
      </c>
      <c r="AO31" s="18" t="s">
        <v>24</v>
      </c>
      <c r="AP31" s="18" t="s">
        <v>24</v>
      </c>
      <c r="AQ31" s="19" t="s">
        <v>24</v>
      </c>
      <c r="AR31" s="294" t="s">
        <v>32</v>
      </c>
      <c r="AS31" s="58" t="s">
        <v>32</v>
      </c>
      <c r="AT31" s="58" t="s">
        <v>32</v>
      </c>
      <c r="AU31" s="393" t="s">
        <v>29</v>
      </c>
      <c r="AV31" s="379"/>
      <c r="AW31" s="387"/>
      <c r="AX31" s="387"/>
      <c r="AY31" s="352" t="s">
        <v>32</v>
      </c>
      <c r="AZ31" s="6">
        <f>COUNTIF(D26:AV32,"пп")</f>
        <v>18</v>
      </c>
      <c r="BA31" s="177">
        <f>SUM(AZ31*6)</f>
        <v>108</v>
      </c>
      <c r="BB31" s="352" t="s">
        <v>32</v>
      </c>
      <c r="BC31" s="6"/>
      <c r="BD31" s="177">
        <v>108</v>
      </c>
      <c r="BE31" s="76">
        <f t="shared" si="2"/>
        <v>0</v>
      </c>
      <c r="BH31" s="418"/>
      <c r="BI31" s="201"/>
      <c r="BJ31" s="418"/>
    </row>
    <row r="32" spans="1:62" s="2" customFormat="1" ht="10.5" customHeight="1" thickBot="1" x14ac:dyDescent="0.25">
      <c r="A32" s="630"/>
      <c r="B32" s="636"/>
      <c r="C32" s="97" t="s">
        <v>19</v>
      </c>
      <c r="D32" s="91" t="s">
        <v>25</v>
      </c>
      <c r="E32" s="92" t="s">
        <v>25</v>
      </c>
      <c r="F32" s="92" t="s">
        <v>25</v>
      </c>
      <c r="G32" s="92" t="s">
        <v>25</v>
      </c>
      <c r="H32" s="93" t="s">
        <v>25</v>
      </c>
      <c r="I32" s="94" t="s">
        <v>25</v>
      </c>
      <c r="J32" s="92" t="s">
        <v>25</v>
      </c>
      <c r="K32" s="92" t="s">
        <v>25</v>
      </c>
      <c r="L32" s="95" t="s">
        <v>25</v>
      </c>
      <c r="M32" s="91" t="s">
        <v>25</v>
      </c>
      <c r="N32" s="92" t="s">
        <v>25</v>
      </c>
      <c r="O32" s="92" t="s">
        <v>25</v>
      </c>
      <c r="P32" s="92" t="s">
        <v>25</v>
      </c>
      <c r="Q32" s="93" t="s">
        <v>25</v>
      </c>
      <c r="R32" s="94" t="s">
        <v>25</v>
      </c>
      <c r="S32" s="92" t="s">
        <v>25</v>
      </c>
      <c r="T32" s="92" t="s">
        <v>25</v>
      </c>
      <c r="U32" s="93" t="s">
        <v>25</v>
      </c>
      <c r="V32" s="37" t="s">
        <v>26</v>
      </c>
      <c r="W32" s="49" t="s">
        <v>26</v>
      </c>
      <c r="X32" s="92" t="s">
        <v>25</v>
      </c>
      <c r="Y32" s="92" t="s">
        <v>25</v>
      </c>
      <c r="Z32" s="95" t="s">
        <v>25</v>
      </c>
      <c r="AA32" s="91" t="s">
        <v>25</v>
      </c>
      <c r="AB32" s="92" t="s">
        <v>25</v>
      </c>
      <c r="AC32" s="92" t="s">
        <v>25</v>
      </c>
      <c r="AD32" s="93" t="s">
        <v>25</v>
      </c>
      <c r="AE32" s="94" t="s">
        <v>25</v>
      </c>
      <c r="AF32" s="92" t="s">
        <v>25</v>
      </c>
      <c r="AG32" s="92" t="s">
        <v>25</v>
      </c>
      <c r="AH32" s="95" t="s">
        <v>25</v>
      </c>
      <c r="AI32" s="91" t="s">
        <v>25</v>
      </c>
      <c r="AJ32" s="92" t="s">
        <v>25</v>
      </c>
      <c r="AK32" s="92" t="s">
        <v>25</v>
      </c>
      <c r="AL32" s="93" t="s">
        <v>25</v>
      </c>
      <c r="AM32" s="91" t="s">
        <v>25</v>
      </c>
      <c r="AN32" s="92" t="s">
        <v>25</v>
      </c>
      <c r="AO32" s="92" t="s">
        <v>25</v>
      </c>
      <c r="AP32" s="92" t="s">
        <v>25</v>
      </c>
      <c r="AQ32" s="93" t="s">
        <v>25</v>
      </c>
      <c r="AR32" s="91" t="s">
        <v>25</v>
      </c>
      <c r="AS32" s="92" t="s">
        <v>25</v>
      </c>
      <c r="AT32" s="92" t="s">
        <v>25</v>
      </c>
      <c r="AU32" s="95" t="s">
        <v>25</v>
      </c>
      <c r="AV32" s="381" t="s">
        <v>25</v>
      </c>
      <c r="AW32" s="388"/>
      <c r="AX32" s="388"/>
      <c r="AY32" s="424"/>
      <c r="AZ32" s="425"/>
      <c r="BA32" s="432">
        <f>SUM(BA26,BA29:BA31)</f>
        <v>1446</v>
      </c>
      <c r="BB32" s="424"/>
      <c r="BC32" s="425"/>
      <c r="BD32" s="432">
        <f>SUM(BD26:BD27,BD29:BD31)</f>
        <v>1476</v>
      </c>
      <c r="BE32" s="435">
        <f>SUM(BE26:BE27,BE29:BE31)</f>
        <v>12</v>
      </c>
      <c r="BH32" s="418"/>
      <c r="BI32" s="418"/>
      <c r="BJ32" s="418"/>
    </row>
    <row r="33" spans="1:63" s="2" customFormat="1" ht="6" customHeight="1" thickBot="1" x14ac:dyDescent="0.25">
      <c r="A33" s="249"/>
      <c r="B33" s="231"/>
      <c r="C33" s="232"/>
      <c r="D33" s="233"/>
      <c r="E33" s="234"/>
      <c r="F33" s="234"/>
      <c r="G33" s="234"/>
      <c r="H33" s="235"/>
      <c r="I33" s="236"/>
      <c r="J33" s="234"/>
      <c r="K33" s="234"/>
      <c r="L33" s="239"/>
      <c r="M33" s="233"/>
      <c r="N33" s="234"/>
      <c r="O33" s="234"/>
      <c r="P33" s="234"/>
      <c r="Q33" s="235"/>
      <c r="R33" s="236"/>
      <c r="S33" s="234"/>
      <c r="T33" s="234"/>
      <c r="U33" s="237"/>
      <c r="V33" s="238"/>
      <c r="W33" s="234"/>
      <c r="X33" s="234"/>
      <c r="Y33" s="234"/>
      <c r="Z33" s="239"/>
      <c r="AA33" s="233"/>
      <c r="AB33" s="234"/>
      <c r="AC33" s="234"/>
      <c r="AD33" s="237"/>
      <c r="AE33" s="236"/>
      <c r="AF33" s="234"/>
      <c r="AG33" s="234"/>
      <c r="AH33" s="239"/>
      <c r="AI33" s="233"/>
      <c r="AJ33" s="234"/>
      <c r="AK33" s="234"/>
      <c r="AL33" s="235"/>
      <c r="AM33" s="367"/>
      <c r="AN33" s="356"/>
      <c r="AO33" s="356"/>
      <c r="AP33" s="356"/>
      <c r="AQ33" s="368"/>
      <c r="AR33" s="354"/>
      <c r="AS33" s="355"/>
      <c r="AT33" s="356"/>
      <c r="AU33" s="357"/>
      <c r="AV33" s="326"/>
      <c r="AW33" s="309"/>
      <c r="AX33" s="66"/>
      <c r="AY33" s="427"/>
      <c r="AZ33" s="428"/>
      <c r="BA33" s="429"/>
      <c r="BB33" s="342"/>
      <c r="BC33" s="141"/>
      <c r="BD33" s="187"/>
      <c r="BE33" s="434"/>
      <c r="BH33" s="418"/>
      <c r="BI33" s="418"/>
      <c r="BJ33" s="418"/>
    </row>
    <row r="34" spans="1:63" s="2" customFormat="1" ht="12" customHeight="1" x14ac:dyDescent="0.2">
      <c r="A34" s="629" t="s">
        <v>49</v>
      </c>
      <c r="B34" s="637" t="s">
        <v>76</v>
      </c>
      <c r="C34" s="222" t="s">
        <v>20</v>
      </c>
      <c r="D34" s="223"/>
      <c r="E34" s="253" t="s">
        <v>24</v>
      </c>
      <c r="F34" s="253" t="s">
        <v>24</v>
      </c>
      <c r="G34" s="253" t="s">
        <v>24</v>
      </c>
      <c r="H34" s="254" t="s">
        <v>24</v>
      </c>
      <c r="I34" s="271" t="s">
        <v>24</v>
      </c>
      <c r="J34" s="253" t="s">
        <v>24</v>
      </c>
      <c r="K34" s="253" t="s">
        <v>24</v>
      </c>
      <c r="L34" s="281" t="s">
        <v>24</v>
      </c>
      <c r="M34" s="223" t="s">
        <v>24</v>
      </c>
      <c r="N34" s="224" t="s">
        <v>27</v>
      </c>
      <c r="O34" s="253" t="s">
        <v>24</v>
      </c>
      <c r="P34" s="253" t="s">
        <v>24</v>
      </c>
      <c r="Q34" s="254" t="s">
        <v>24</v>
      </c>
      <c r="R34" s="271" t="s">
        <v>24</v>
      </c>
      <c r="S34" s="253" t="s">
        <v>24</v>
      </c>
      <c r="T34" s="253" t="s">
        <v>24</v>
      </c>
      <c r="U34" s="253" t="s">
        <v>24</v>
      </c>
      <c r="V34" s="253" t="s">
        <v>24</v>
      </c>
      <c r="W34" s="225" t="s">
        <v>26</v>
      </c>
      <c r="X34" s="225" t="s">
        <v>26</v>
      </c>
      <c r="Y34" s="253" t="s">
        <v>24</v>
      </c>
      <c r="Z34" s="281" t="s">
        <v>24</v>
      </c>
      <c r="AA34" s="223" t="s">
        <v>24</v>
      </c>
      <c r="AB34" s="253" t="s">
        <v>24</v>
      </c>
      <c r="AC34" s="253" t="s">
        <v>24</v>
      </c>
      <c r="AD34" s="226" t="s">
        <v>27</v>
      </c>
      <c r="AE34" s="271" t="s">
        <v>24</v>
      </c>
      <c r="AF34" s="227" t="s">
        <v>27</v>
      </c>
      <c r="AG34" s="253" t="s">
        <v>24</v>
      </c>
      <c r="AH34" s="281" t="s">
        <v>24</v>
      </c>
      <c r="AI34" s="223" t="s">
        <v>24</v>
      </c>
      <c r="AJ34" s="253" t="s">
        <v>24</v>
      </c>
      <c r="AK34" s="253" t="s">
        <v>24</v>
      </c>
      <c r="AL34" s="281" t="s">
        <v>24</v>
      </c>
      <c r="AM34" s="14" t="s">
        <v>24</v>
      </c>
      <c r="AN34" s="15" t="s">
        <v>24</v>
      </c>
      <c r="AO34" s="189" t="s">
        <v>27</v>
      </c>
      <c r="AP34" s="15" t="s">
        <v>24</v>
      </c>
      <c r="AQ34" s="16" t="s">
        <v>24</v>
      </c>
      <c r="AR34" s="617" t="s">
        <v>29</v>
      </c>
      <c r="AS34" s="361" t="s">
        <v>29</v>
      </c>
      <c r="AT34" s="57" t="s">
        <v>32</v>
      </c>
      <c r="AU34" s="370" t="s">
        <v>32</v>
      </c>
      <c r="AV34" s="398" t="s">
        <v>32</v>
      </c>
      <c r="AW34" s="386"/>
      <c r="AX34" s="386"/>
      <c r="AY34" s="74" t="s">
        <v>23</v>
      </c>
      <c r="AZ34" s="3">
        <f>COUNTIF(D34:AV41,"уп")</f>
        <v>48</v>
      </c>
      <c r="BA34" s="4">
        <f>SUM(AZ34*6)</f>
        <v>288</v>
      </c>
      <c r="BB34" s="273" t="s">
        <v>23</v>
      </c>
      <c r="BC34" s="212"/>
      <c r="BD34" s="256">
        <v>288</v>
      </c>
      <c r="BE34" s="349">
        <f>SUM(BA34-BD34)</f>
        <v>0</v>
      </c>
      <c r="BH34" s="418"/>
      <c r="BI34" s="418"/>
      <c r="BJ34" s="418"/>
    </row>
    <row r="35" spans="1:63" s="2" customFormat="1" ht="11.25" customHeight="1" x14ac:dyDescent="0.2">
      <c r="A35" s="629"/>
      <c r="B35" s="637"/>
      <c r="C35" s="30" t="s">
        <v>21</v>
      </c>
      <c r="D35" s="17"/>
      <c r="E35" s="18" t="s">
        <v>24</v>
      </c>
      <c r="F35" s="18" t="s">
        <v>24</v>
      </c>
      <c r="G35" s="18" t="s">
        <v>24</v>
      </c>
      <c r="H35" s="19" t="s">
        <v>24</v>
      </c>
      <c r="I35" s="48" t="s">
        <v>24</v>
      </c>
      <c r="J35" s="18" t="s">
        <v>24</v>
      </c>
      <c r="K35" s="18" t="s">
        <v>24</v>
      </c>
      <c r="L35" s="33" t="s">
        <v>24</v>
      </c>
      <c r="M35" s="17" t="s">
        <v>24</v>
      </c>
      <c r="N35" s="259" t="s">
        <v>23</v>
      </c>
      <c r="O35" s="18" t="s">
        <v>24</v>
      </c>
      <c r="P35" s="18" t="s">
        <v>24</v>
      </c>
      <c r="Q35" s="19" t="s">
        <v>24</v>
      </c>
      <c r="R35" s="48" t="s">
        <v>24</v>
      </c>
      <c r="S35" s="18" t="s">
        <v>24</v>
      </c>
      <c r="T35" s="18" t="s">
        <v>24</v>
      </c>
      <c r="U35" s="18" t="s">
        <v>24</v>
      </c>
      <c r="V35" s="36" t="s">
        <v>26</v>
      </c>
      <c r="W35" s="34" t="s">
        <v>26</v>
      </c>
      <c r="X35" s="18" t="s">
        <v>24</v>
      </c>
      <c r="Y35" s="25" t="s">
        <v>23</v>
      </c>
      <c r="Z35" s="33" t="s">
        <v>24</v>
      </c>
      <c r="AA35" s="25" t="s">
        <v>23</v>
      </c>
      <c r="AB35" s="18" t="s">
        <v>24</v>
      </c>
      <c r="AC35" s="25" t="s">
        <v>23</v>
      </c>
      <c r="AD35" s="19" t="s">
        <v>24</v>
      </c>
      <c r="AE35" s="25" t="s">
        <v>23</v>
      </c>
      <c r="AF35" s="18" t="s">
        <v>24</v>
      </c>
      <c r="AG35" s="25" t="s">
        <v>23</v>
      </c>
      <c r="AH35" s="25" t="s">
        <v>23</v>
      </c>
      <c r="AI35" s="27" t="s">
        <v>23</v>
      </c>
      <c r="AJ35" s="253" t="s">
        <v>24</v>
      </c>
      <c r="AK35" s="25" t="s">
        <v>23</v>
      </c>
      <c r="AL35" s="25" t="s">
        <v>23</v>
      </c>
      <c r="AM35" s="27" t="s">
        <v>23</v>
      </c>
      <c r="AN35" s="18" t="s">
        <v>24</v>
      </c>
      <c r="AO35" s="25" t="s">
        <v>23</v>
      </c>
      <c r="AP35" s="25" t="s">
        <v>23</v>
      </c>
      <c r="AQ35" s="44" t="s">
        <v>29</v>
      </c>
      <c r="AR35" s="334" t="s">
        <v>29</v>
      </c>
      <c r="AS35" s="58" t="s">
        <v>32</v>
      </c>
      <c r="AT35" s="58" t="s">
        <v>32</v>
      </c>
      <c r="AU35" s="299" t="s">
        <v>32</v>
      </c>
      <c r="AV35" s="292" t="s">
        <v>32</v>
      </c>
      <c r="AW35" s="387"/>
      <c r="AX35" s="387"/>
      <c r="AY35" s="38" t="s">
        <v>27</v>
      </c>
      <c r="AZ35" s="6">
        <f>COUNTIF(D34:AV41,"п")</f>
        <v>7</v>
      </c>
      <c r="BA35" s="7">
        <f t="shared" ref="BA35:BA36" si="3">SUM(AZ35*6)</f>
        <v>42</v>
      </c>
      <c r="BB35" s="332" t="s">
        <v>27</v>
      </c>
      <c r="BC35" s="6"/>
      <c r="BD35" s="7">
        <v>0</v>
      </c>
      <c r="BE35" s="350">
        <f t="shared" ref="BE35:BE40" si="4">SUM(BA35-BD35)</f>
        <v>42</v>
      </c>
      <c r="BH35" s="418"/>
      <c r="BI35" s="418"/>
      <c r="BJ35" s="418"/>
    </row>
    <row r="36" spans="1:63" s="2" customFormat="1" ht="10.5" customHeight="1" x14ac:dyDescent="0.2">
      <c r="A36" s="629"/>
      <c r="B36" s="637"/>
      <c r="C36" s="30" t="s">
        <v>22</v>
      </c>
      <c r="D36" s="17"/>
      <c r="E36" s="18" t="s">
        <v>24</v>
      </c>
      <c r="F36" s="18" t="s">
        <v>24</v>
      </c>
      <c r="G36" s="18" t="s">
        <v>24</v>
      </c>
      <c r="H36" s="19" t="s">
        <v>24</v>
      </c>
      <c r="I36" s="48" t="s">
        <v>24</v>
      </c>
      <c r="J36" s="18" t="s">
        <v>24</v>
      </c>
      <c r="K36" s="18" t="s">
        <v>24</v>
      </c>
      <c r="L36" s="33" t="s">
        <v>24</v>
      </c>
      <c r="M36" s="17" t="s">
        <v>24</v>
      </c>
      <c r="N36" s="18" t="s">
        <v>24</v>
      </c>
      <c r="O36" s="18" t="s">
        <v>24</v>
      </c>
      <c r="P36" s="18" t="s">
        <v>24</v>
      </c>
      <c r="Q36" s="19" t="s">
        <v>24</v>
      </c>
      <c r="R36" s="48" t="s">
        <v>24</v>
      </c>
      <c r="S36" s="18" t="s">
        <v>24</v>
      </c>
      <c r="T36" s="18" t="s">
        <v>24</v>
      </c>
      <c r="U36" s="18" t="s">
        <v>24</v>
      </c>
      <c r="V36" s="36" t="s">
        <v>26</v>
      </c>
      <c r="W36" s="34" t="s">
        <v>26</v>
      </c>
      <c r="X36" s="18" t="s">
        <v>24</v>
      </c>
      <c r="Y36" s="18" t="s">
        <v>24</v>
      </c>
      <c r="Z36" s="33" t="s">
        <v>24</v>
      </c>
      <c r="AA36" s="17" t="s">
        <v>24</v>
      </c>
      <c r="AB36" s="18" t="s">
        <v>24</v>
      </c>
      <c r="AC36" s="18" t="s">
        <v>24</v>
      </c>
      <c r="AD36" s="19" t="s">
        <v>24</v>
      </c>
      <c r="AE36" s="48" t="s">
        <v>24</v>
      </c>
      <c r="AF36" s="18" t="s">
        <v>24</v>
      </c>
      <c r="AG36" s="18" t="s">
        <v>24</v>
      </c>
      <c r="AH36" s="33" t="s">
        <v>24</v>
      </c>
      <c r="AI36" s="17" t="s">
        <v>24</v>
      </c>
      <c r="AJ36" s="18" t="s">
        <v>24</v>
      </c>
      <c r="AK36" s="18" t="s">
        <v>24</v>
      </c>
      <c r="AL36" s="33" t="s">
        <v>24</v>
      </c>
      <c r="AM36" s="17" t="s">
        <v>24</v>
      </c>
      <c r="AN36" s="18" t="s">
        <v>24</v>
      </c>
      <c r="AO36" s="18" t="s">
        <v>24</v>
      </c>
      <c r="AP36" s="18" t="s">
        <v>24</v>
      </c>
      <c r="AQ36" s="44" t="s">
        <v>29</v>
      </c>
      <c r="AR36" s="334" t="s">
        <v>29</v>
      </c>
      <c r="AS36" s="58" t="s">
        <v>32</v>
      </c>
      <c r="AT36" s="58" t="s">
        <v>32</v>
      </c>
      <c r="AU36" s="299" t="s">
        <v>32</v>
      </c>
      <c r="AV36" s="400"/>
      <c r="AW36" s="387"/>
      <c r="AX36" s="387"/>
      <c r="AY36" s="36" t="s">
        <v>26</v>
      </c>
      <c r="AZ36" s="6">
        <f>COUNTIF(D34:AV41,"к")</f>
        <v>14</v>
      </c>
      <c r="BA36" s="7">
        <f t="shared" si="3"/>
        <v>84</v>
      </c>
      <c r="BB36" s="333" t="s">
        <v>26</v>
      </c>
      <c r="BC36" s="6"/>
      <c r="BD36" s="7">
        <v>84</v>
      </c>
      <c r="BE36" s="350">
        <f t="shared" si="4"/>
        <v>0</v>
      </c>
      <c r="BH36" s="418"/>
      <c r="BI36" s="418"/>
      <c r="BJ36" s="418"/>
    </row>
    <row r="37" spans="1:63" s="2" customFormat="1" ht="10.5" customHeight="1" x14ac:dyDescent="0.2">
      <c r="A37" s="629"/>
      <c r="B37" s="637"/>
      <c r="C37" s="30" t="s">
        <v>16</v>
      </c>
      <c r="D37" s="17"/>
      <c r="E37" s="259" t="s">
        <v>23</v>
      </c>
      <c r="F37" s="259" t="s">
        <v>23</v>
      </c>
      <c r="G37" s="259" t="s">
        <v>23</v>
      </c>
      <c r="H37" s="19" t="s">
        <v>24</v>
      </c>
      <c r="I37" s="48" t="s">
        <v>24</v>
      </c>
      <c r="J37" s="18" t="s">
        <v>24</v>
      </c>
      <c r="K37" s="18" t="s">
        <v>24</v>
      </c>
      <c r="L37" s="33" t="s">
        <v>24</v>
      </c>
      <c r="M37" s="17" t="s">
        <v>24</v>
      </c>
      <c r="N37" s="18" t="s">
        <v>24</v>
      </c>
      <c r="O37" s="259" t="s">
        <v>23</v>
      </c>
      <c r="P37" s="18" t="s">
        <v>24</v>
      </c>
      <c r="Q37" s="19" t="s">
        <v>24</v>
      </c>
      <c r="R37" s="272" t="s">
        <v>23</v>
      </c>
      <c r="S37" s="25" t="s">
        <v>23</v>
      </c>
      <c r="T37" s="25" t="s">
        <v>23</v>
      </c>
      <c r="U37" s="25" t="s">
        <v>23</v>
      </c>
      <c r="V37" s="36" t="s">
        <v>26</v>
      </c>
      <c r="W37" s="34" t="s">
        <v>26</v>
      </c>
      <c r="X37" s="25" t="s">
        <v>23</v>
      </c>
      <c r="Y37" s="25" t="s">
        <v>23</v>
      </c>
      <c r="Z37" s="283" t="s">
        <v>23</v>
      </c>
      <c r="AA37" s="27" t="s">
        <v>23</v>
      </c>
      <c r="AB37" s="25" t="s">
        <v>23</v>
      </c>
      <c r="AC37" s="25" t="s">
        <v>23</v>
      </c>
      <c r="AD37" s="28" t="s">
        <v>23</v>
      </c>
      <c r="AE37" s="272" t="s">
        <v>23</v>
      </c>
      <c r="AF37" s="25" t="s">
        <v>23</v>
      </c>
      <c r="AG37" s="25" t="s">
        <v>23</v>
      </c>
      <c r="AH37" s="283" t="s">
        <v>23</v>
      </c>
      <c r="AI37" s="27" t="s">
        <v>23</v>
      </c>
      <c r="AJ37" s="25" t="s">
        <v>23</v>
      </c>
      <c r="AK37" s="25" t="s">
        <v>23</v>
      </c>
      <c r="AL37" s="283" t="s">
        <v>23</v>
      </c>
      <c r="AM37" s="27" t="s">
        <v>23</v>
      </c>
      <c r="AN37" s="25" t="s">
        <v>23</v>
      </c>
      <c r="AO37" s="25" t="s">
        <v>23</v>
      </c>
      <c r="AP37" s="25" t="s">
        <v>23</v>
      </c>
      <c r="AQ37" s="44" t="s">
        <v>29</v>
      </c>
      <c r="AR37" s="334" t="s">
        <v>29</v>
      </c>
      <c r="AS37" s="58" t="s">
        <v>32</v>
      </c>
      <c r="AT37" s="58" t="s">
        <v>32</v>
      </c>
      <c r="AU37" s="299" t="s">
        <v>32</v>
      </c>
      <c r="AV37" s="400"/>
      <c r="AW37" s="387"/>
      <c r="AX37" s="387"/>
      <c r="AY37" s="17" t="s">
        <v>24</v>
      </c>
      <c r="AZ37" s="6">
        <f>COUNTIF($D$34:$AV$41,"то")</f>
        <v>163</v>
      </c>
      <c r="BA37" s="53">
        <f>SUM(AZ37*6)</f>
        <v>978</v>
      </c>
      <c r="BB37" s="48" t="s">
        <v>24</v>
      </c>
      <c r="BC37" s="6"/>
      <c r="BD37" s="53">
        <v>1008</v>
      </c>
      <c r="BE37" s="350">
        <f t="shared" si="4"/>
        <v>-30</v>
      </c>
      <c r="BH37" s="418"/>
      <c r="BI37" s="418"/>
      <c r="BJ37" s="418"/>
    </row>
    <row r="38" spans="1:63" s="2" customFormat="1" ht="10.5" customHeight="1" x14ac:dyDescent="0.2">
      <c r="A38" s="629"/>
      <c r="B38" s="637"/>
      <c r="C38" s="30" t="s">
        <v>17</v>
      </c>
      <c r="D38" s="17"/>
      <c r="E38" s="18" t="s">
        <v>24</v>
      </c>
      <c r="F38" s="18" t="s">
        <v>24</v>
      </c>
      <c r="G38" s="18" t="s">
        <v>24</v>
      </c>
      <c r="H38" s="280" t="s">
        <v>23</v>
      </c>
      <c r="I38" s="275" t="s">
        <v>23</v>
      </c>
      <c r="J38" s="259" t="s">
        <v>23</v>
      </c>
      <c r="K38" s="259" t="s">
        <v>23</v>
      </c>
      <c r="L38" s="285" t="s">
        <v>23</v>
      </c>
      <c r="M38" s="17" t="s">
        <v>24</v>
      </c>
      <c r="N38" s="18" t="s">
        <v>24</v>
      </c>
      <c r="O38" s="18" t="s">
        <v>24</v>
      </c>
      <c r="P38" s="259" t="s">
        <v>23</v>
      </c>
      <c r="Q38" s="280" t="s">
        <v>23</v>
      </c>
      <c r="R38" s="48" t="s">
        <v>24</v>
      </c>
      <c r="S38" s="18" t="s">
        <v>24</v>
      </c>
      <c r="T38" s="18" t="s">
        <v>24</v>
      </c>
      <c r="U38" s="19" t="s">
        <v>24</v>
      </c>
      <c r="V38" s="36" t="s">
        <v>26</v>
      </c>
      <c r="W38" s="34" t="s">
        <v>26</v>
      </c>
      <c r="X38" s="18" t="s">
        <v>24</v>
      </c>
      <c r="Y38" s="18" t="s">
        <v>24</v>
      </c>
      <c r="Z38" s="33" t="s">
        <v>24</v>
      </c>
      <c r="AA38" s="17" t="s">
        <v>24</v>
      </c>
      <c r="AB38" s="18" t="s">
        <v>24</v>
      </c>
      <c r="AC38" s="18" t="s">
        <v>24</v>
      </c>
      <c r="AD38" s="19" t="s">
        <v>24</v>
      </c>
      <c r="AE38" s="48" t="s">
        <v>24</v>
      </c>
      <c r="AF38" s="18" t="s">
        <v>24</v>
      </c>
      <c r="AG38" s="18" t="s">
        <v>24</v>
      </c>
      <c r="AH38" s="33" t="s">
        <v>24</v>
      </c>
      <c r="AI38" s="17" t="s">
        <v>24</v>
      </c>
      <c r="AJ38" s="18" t="s">
        <v>24</v>
      </c>
      <c r="AK38" s="18" t="s">
        <v>24</v>
      </c>
      <c r="AL38" s="33" t="s">
        <v>24</v>
      </c>
      <c r="AM38" s="102" t="s">
        <v>27</v>
      </c>
      <c r="AN38" s="18" t="s">
        <v>24</v>
      </c>
      <c r="AO38" s="18" t="s">
        <v>24</v>
      </c>
      <c r="AP38" s="18" t="s">
        <v>24</v>
      </c>
      <c r="AQ38" s="44" t="s">
        <v>29</v>
      </c>
      <c r="AR38" s="334" t="s">
        <v>29</v>
      </c>
      <c r="AS38" s="56" t="s">
        <v>27</v>
      </c>
      <c r="AT38" s="58" t="s">
        <v>32</v>
      </c>
      <c r="AU38" s="299" t="s">
        <v>32</v>
      </c>
      <c r="AV38" s="400"/>
      <c r="AW38" s="387"/>
      <c r="AX38" s="387"/>
      <c r="AY38" s="54" t="s">
        <v>29</v>
      </c>
      <c r="AZ38" s="6">
        <f>COUNTIF(D34:AV41,"па")</f>
        <v>12</v>
      </c>
      <c r="BA38" s="7">
        <f t="shared" ref="BA38" si="5">SUM(AZ38*6)</f>
        <v>72</v>
      </c>
      <c r="BB38" s="334" t="s">
        <v>29</v>
      </c>
      <c r="BC38" s="6"/>
      <c r="BD38" s="7">
        <v>72</v>
      </c>
      <c r="BE38" s="350">
        <f t="shared" si="4"/>
        <v>0</v>
      </c>
      <c r="BH38" s="418"/>
      <c r="BI38" s="418"/>
      <c r="BJ38" s="418"/>
    </row>
    <row r="39" spans="1:63" s="2" customFormat="1" ht="10.5" customHeight="1" x14ac:dyDescent="0.2">
      <c r="A39" s="629"/>
      <c r="B39" s="637"/>
      <c r="C39" s="30" t="s">
        <v>18</v>
      </c>
      <c r="D39" s="17"/>
      <c r="E39" s="18" t="s">
        <v>24</v>
      </c>
      <c r="F39" s="18" t="s">
        <v>24</v>
      </c>
      <c r="G39" s="18" t="s">
        <v>24</v>
      </c>
      <c r="H39" s="19" t="s">
        <v>24</v>
      </c>
      <c r="I39" s="48" t="s">
        <v>24</v>
      </c>
      <c r="J39" s="18" t="s">
        <v>24</v>
      </c>
      <c r="K39" s="259" t="s">
        <v>23</v>
      </c>
      <c r="L39" s="33" t="s">
        <v>24</v>
      </c>
      <c r="M39" s="17" t="s">
        <v>24</v>
      </c>
      <c r="N39" s="18" t="s">
        <v>24</v>
      </c>
      <c r="O39" s="18" t="s">
        <v>24</v>
      </c>
      <c r="P39" s="18" t="s">
        <v>24</v>
      </c>
      <c r="Q39" s="19" t="s">
        <v>24</v>
      </c>
      <c r="R39" s="48" t="s">
        <v>24</v>
      </c>
      <c r="S39" s="18" t="s">
        <v>24</v>
      </c>
      <c r="T39" s="18" t="s">
        <v>24</v>
      </c>
      <c r="U39" s="19" t="s">
        <v>24</v>
      </c>
      <c r="V39" s="36" t="s">
        <v>26</v>
      </c>
      <c r="W39" s="34" t="s">
        <v>26</v>
      </c>
      <c r="X39" s="18" t="s">
        <v>24</v>
      </c>
      <c r="Y39" s="18" t="s">
        <v>24</v>
      </c>
      <c r="Z39" s="33" t="s">
        <v>24</v>
      </c>
      <c r="AA39" s="17" t="s">
        <v>24</v>
      </c>
      <c r="AB39" s="18" t="s">
        <v>24</v>
      </c>
      <c r="AC39" s="18" t="s">
        <v>24</v>
      </c>
      <c r="AD39" s="19" t="s">
        <v>24</v>
      </c>
      <c r="AE39" s="48" t="s">
        <v>24</v>
      </c>
      <c r="AF39" s="18" t="s">
        <v>24</v>
      </c>
      <c r="AG39" s="18" t="s">
        <v>24</v>
      </c>
      <c r="AH39" s="33" t="s">
        <v>24</v>
      </c>
      <c r="AI39" s="17" t="s">
        <v>24</v>
      </c>
      <c r="AJ39" s="18" t="s">
        <v>24</v>
      </c>
      <c r="AK39" s="18" t="s">
        <v>24</v>
      </c>
      <c r="AL39" s="33" t="s">
        <v>24</v>
      </c>
      <c r="AM39" s="17" t="s">
        <v>24</v>
      </c>
      <c r="AN39" s="56" t="s">
        <v>27</v>
      </c>
      <c r="AO39" s="18" t="s">
        <v>24</v>
      </c>
      <c r="AP39" s="18" t="s">
        <v>24</v>
      </c>
      <c r="AQ39" s="44" t="s">
        <v>29</v>
      </c>
      <c r="AR39" s="334" t="s">
        <v>29</v>
      </c>
      <c r="AS39" s="58" t="s">
        <v>32</v>
      </c>
      <c r="AT39" s="58" t="s">
        <v>32</v>
      </c>
      <c r="AU39" s="299" t="s">
        <v>32</v>
      </c>
      <c r="AV39" s="400"/>
      <c r="AW39" s="387"/>
      <c r="AX39" s="387"/>
      <c r="AY39" s="352" t="s">
        <v>32</v>
      </c>
      <c r="AZ39" s="6">
        <f>COUNTIF(D34:AV41,"пп")</f>
        <v>18</v>
      </c>
      <c r="BA39" s="7">
        <f>SUM(AZ39*6)</f>
        <v>108</v>
      </c>
      <c r="BB39" s="337" t="s">
        <v>32</v>
      </c>
      <c r="BC39" s="6"/>
      <c r="BD39" s="7">
        <v>108</v>
      </c>
      <c r="BE39" s="350">
        <f t="shared" si="4"/>
        <v>0</v>
      </c>
      <c r="BH39" s="418"/>
      <c r="BI39" s="201"/>
      <c r="BJ39" s="418"/>
    </row>
    <row r="40" spans="1:63" s="2" customFormat="1" ht="10.5" customHeight="1" x14ac:dyDescent="0.2">
      <c r="A40" s="629"/>
      <c r="B40" s="637"/>
      <c r="C40" s="200"/>
      <c r="D40" s="214"/>
      <c r="E40" s="215"/>
      <c r="F40" s="215"/>
      <c r="G40" s="215"/>
      <c r="H40" s="216"/>
      <c r="I40" s="274"/>
      <c r="J40" s="215"/>
      <c r="K40" s="215"/>
      <c r="L40" s="284"/>
      <c r="M40" s="214"/>
      <c r="N40" s="215"/>
      <c r="O40" s="215"/>
      <c r="P40" s="215"/>
      <c r="Q40" s="216"/>
      <c r="R40" s="274"/>
      <c r="S40" s="215"/>
      <c r="T40" s="215"/>
      <c r="U40" s="216"/>
      <c r="V40" s="217"/>
      <c r="W40" s="218"/>
      <c r="X40" s="215"/>
      <c r="Y40" s="215"/>
      <c r="Z40" s="284"/>
      <c r="AA40" s="214"/>
      <c r="AB40" s="215"/>
      <c r="AC40" s="215"/>
      <c r="AD40" s="216"/>
      <c r="AE40" s="274"/>
      <c r="AF40" s="215"/>
      <c r="AG40" s="215"/>
      <c r="AH40" s="284"/>
      <c r="AI40" s="295"/>
      <c r="AJ40" s="219"/>
      <c r="AK40" s="219"/>
      <c r="AL40" s="220"/>
      <c r="AM40" s="364"/>
      <c r="AN40" s="369"/>
      <c r="AO40" s="358"/>
      <c r="AP40" s="358"/>
      <c r="AQ40" s="371"/>
      <c r="AR40" s="366"/>
      <c r="AS40" s="359"/>
      <c r="AT40" s="359"/>
      <c r="AU40" s="365"/>
      <c r="AV40" s="401"/>
      <c r="AW40" s="380"/>
      <c r="AX40" s="380"/>
      <c r="AY40" s="353" t="s">
        <v>48</v>
      </c>
      <c r="AZ40" s="6">
        <f>COUNTIF(D34:AV41,"гиа")</f>
        <v>0</v>
      </c>
      <c r="BA40" s="7">
        <f>SUM(AZ40*6)</f>
        <v>0</v>
      </c>
      <c r="BB40" s="338" t="s">
        <v>48</v>
      </c>
      <c r="BC40" s="6"/>
      <c r="BD40" s="7">
        <v>0</v>
      </c>
      <c r="BE40" s="350">
        <f t="shared" si="4"/>
        <v>0</v>
      </c>
      <c r="BH40" s="418"/>
      <c r="BI40" s="201"/>
      <c r="BJ40" s="418"/>
    </row>
    <row r="41" spans="1:63" s="2" customFormat="1" ht="10.5" customHeight="1" thickBot="1" x14ac:dyDescent="0.25">
      <c r="A41" s="629"/>
      <c r="B41" s="637"/>
      <c r="C41" s="404" t="s">
        <v>19</v>
      </c>
      <c r="D41" s="405" t="s">
        <v>25</v>
      </c>
      <c r="E41" s="406" t="s">
        <v>25</v>
      </c>
      <c r="F41" s="406" t="s">
        <v>25</v>
      </c>
      <c r="G41" s="406" t="s">
        <v>25</v>
      </c>
      <c r="H41" s="407" t="s">
        <v>25</v>
      </c>
      <c r="I41" s="408" t="s">
        <v>25</v>
      </c>
      <c r="J41" s="406" t="s">
        <v>25</v>
      </c>
      <c r="K41" s="406" t="s">
        <v>25</v>
      </c>
      <c r="L41" s="409" t="s">
        <v>25</v>
      </c>
      <c r="M41" s="405" t="s">
        <v>25</v>
      </c>
      <c r="N41" s="406" t="s">
        <v>25</v>
      </c>
      <c r="O41" s="406" t="s">
        <v>25</v>
      </c>
      <c r="P41" s="406" t="s">
        <v>25</v>
      </c>
      <c r="Q41" s="407" t="s">
        <v>25</v>
      </c>
      <c r="R41" s="408" t="s">
        <v>25</v>
      </c>
      <c r="S41" s="406" t="s">
        <v>25</v>
      </c>
      <c r="T41" s="406" t="s">
        <v>25</v>
      </c>
      <c r="U41" s="407" t="s">
        <v>25</v>
      </c>
      <c r="V41" s="410" t="s">
        <v>26</v>
      </c>
      <c r="W41" s="411" t="s">
        <v>26</v>
      </c>
      <c r="X41" s="406" t="s">
        <v>25</v>
      </c>
      <c r="Y41" s="406" t="s">
        <v>25</v>
      </c>
      <c r="Z41" s="409" t="s">
        <v>25</v>
      </c>
      <c r="AA41" s="405" t="s">
        <v>25</v>
      </c>
      <c r="AB41" s="406" t="s">
        <v>25</v>
      </c>
      <c r="AC41" s="406" t="s">
        <v>25</v>
      </c>
      <c r="AD41" s="407" t="s">
        <v>25</v>
      </c>
      <c r="AE41" s="408" t="s">
        <v>25</v>
      </c>
      <c r="AF41" s="406" t="s">
        <v>25</v>
      </c>
      <c r="AG41" s="406" t="s">
        <v>25</v>
      </c>
      <c r="AH41" s="409" t="s">
        <v>25</v>
      </c>
      <c r="AI41" s="405" t="s">
        <v>25</v>
      </c>
      <c r="AJ41" s="406" t="s">
        <v>25</v>
      </c>
      <c r="AK41" s="406" t="s">
        <v>25</v>
      </c>
      <c r="AL41" s="409" t="s">
        <v>25</v>
      </c>
      <c r="AM41" s="91" t="s">
        <v>25</v>
      </c>
      <c r="AN41" s="92" t="s">
        <v>25</v>
      </c>
      <c r="AO41" s="92" t="s">
        <v>25</v>
      </c>
      <c r="AP41" s="92" t="s">
        <v>25</v>
      </c>
      <c r="AQ41" s="93" t="s">
        <v>25</v>
      </c>
      <c r="AR41" s="408" t="s">
        <v>25</v>
      </c>
      <c r="AS41" s="406" t="s">
        <v>25</v>
      </c>
      <c r="AT41" s="406" t="s">
        <v>25</v>
      </c>
      <c r="AU41" s="407" t="s">
        <v>25</v>
      </c>
      <c r="AV41" s="412" t="s">
        <v>25</v>
      </c>
      <c r="AW41" s="413"/>
      <c r="AX41" s="413"/>
      <c r="AY41" s="424"/>
      <c r="AZ41" s="425"/>
      <c r="BA41" s="426">
        <f>SUM(BA34,BA37:BA40)</f>
        <v>1446</v>
      </c>
      <c r="BB41" s="436"/>
      <c r="BC41" s="415"/>
      <c r="BD41" s="416">
        <f>SUM(BD34:BD35,BD37:BD40)</f>
        <v>1476</v>
      </c>
      <c r="BE41" s="417">
        <f>SUM(BE34:BE35,BE37:BE40)</f>
        <v>12</v>
      </c>
      <c r="BH41" s="418"/>
      <c r="BI41" s="418"/>
      <c r="BJ41" s="418"/>
    </row>
    <row r="42" spans="1:63" s="2" customFormat="1" ht="6" customHeight="1" thickBot="1" x14ac:dyDescent="0.25">
      <c r="A42" s="249"/>
      <c r="B42" s="231"/>
      <c r="C42" s="232"/>
      <c r="D42" s="233"/>
      <c r="E42" s="234"/>
      <c r="F42" s="234"/>
      <c r="G42" s="234"/>
      <c r="H42" s="235"/>
      <c r="I42" s="236"/>
      <c r="J42" s="234"/>
      <c r="K42" s="234"/>
      <c r="L42" s="239"/>
      <c r="M42" s="367"/>
      <c r="N42" s="356"/>
      <c r="O42" s="356"/>
      <c r="P42" s="356"/>
      <c r="Q42" s="357"/>
      <c r="R42" s="236"/>
      <c r="S42" s="234"/>
      <c r="T42" s="234"/>
      <c r="U42" s="237"/>
      <c r="V42" s="238"/>
      <c r="W42" s="234"/>
      <c r="X42" s="234"/>
      <c r="Y42" s="234"/>
      <c r="Z42" s="239"/>
      <c r="AA42" s="233"/>
      <c r="AB42" s="234"/>
      <c r="AC42" s="234"/>
      <c r="AD42" s="237"/>
      <c r="AE42" s="236"/>
      <c r="AF42" s="234"/>
      <c r="AG42" s="234"/>
      <c r="AH42" s="239"/>
      <c r="AI42" s="233"/>
      <c r="AJ42" s="234"/>
      <c r="AK42" s="234"/>
      <c r="AL42" s="239"/>
      <c r="AM42" s="233"/>
      <c r="AN42" s="234"/>
      <c r="AO42" s="234"/>
      <c r="AP42" s="234"/>
      <c r="AQ42" s="240"/>
      <c r="AR42" s="296"/>
      <c r="AS42" s="242"/>
      <c r="AT42" s="234"/>
      <c r="AU42" s="235"/>
      <c r="AV42" s="322"/>
      <c r="AW42" s="307"/>
      <c r="AX42" s="244"/>
      <c r="AY42" s="342"/>
      <c r="AZ42" s="141"/>
      <c r="BA42" s="187"/>
      <c r="BB42" s="341"/>
      <c r="BC42" s="245"/>
      <c r="BD42" s="246"/>
      <c r="BE42" s="247"/>
      <c r="BH42" s="418"/>
      <c r="BI42" s="418"/>
      <c r="BJ42" s="418"/>
    </row>
    <row r="43" spans="1:63" s="2" customFormat="1" ht="12" customHeight="1" x14ac:dyDescent="0.2">
      <c r="A43" s="628" t="s">
        <v>12</v>
      </c>
      <c r="B43" s="631" t="s">
        <v>74</v>
      </c>
      <c r="C43" s="29" t="s">
        <v>20</v>
      </c>
      <c r="D43" s="223"/>
      <c r="E43" s="25" t="s">
        <v>23</v>
      </c>
      <c r="F43" s="25" t="s">
        <v>23</v>
      </c>
      <c r="G43" s="25" t="s">
        <v>23</v>
      </c>
      <c r="H43" s="28" t="s">
        <v>23</v>
      </c>
      <c r="I43" s="27" t="s">
        <v>23</v>
      </c>
      <c r="J43" s="27" t="s">
        <v>23</v>
      </c>
      <c r="K43" s="27" t="s">
        <v>23</v>
      </c>
      <c r="L43" s="618" t="s">
        <v>23</v>
      </c>
      <c r="M43" s="26" t="s">
        <v>23</v>
      </c>
      <c r="N43" s="559" t="s">
        <v>27</v>
      </c>
      <c r="O43" s="464" t="s">
        <v>23</v>
      </c>
      <c r="P43" s="464" t="s">
        <v>23</v>
      </c>
      <c r="Q43" s="468" t="s">
        <v>23</v>
      </c>
      <c r="R43" s="272" t="s">
        <v>23</v>
      </c>
      <c r="S43" s="27" t="s">
        <v>23</v>
      </c>
      <c r="T43" s="27" t="s">
        <v>23</v>
      </c>
      <c r="U43" s="27" t="s">
        <v>23</v>
      </c>
      <c r="V43" s="223" t="s">
        <v>24</v>
      </c>
      <c r="W43" s="225" t="s">
        <v>26</v>
      </c>
      <c r="X43" s="25" t="s">
        <v>23</v>
      </c>
      <c r="Y43" s="253" t="s">
        <v>24</v>
      </c>
      <c r="Z43" s="28" t="s">
        <v>23</v>
      </c>
      <c r="AA43" s="223" t="s">
        <v>24</v>
      </c>
      <c r="AB43" s="253" t="s">
        <v>24</v>
      </c>
      <c r="AC43" s="253" t="s">
        <v>24</v>
      </c>
      <c r="AD43" s="574" t="s">
        <v>27</v>
      </c>
      <c r="AE43" s="223" t="s">
        <v>24</v>
      </c>
      <c r="AF43" s="227" t="s">
        <v>27</v>
      </c>
      <c r="AG43" s="253" t="s">
        <v>24</v>
      </c>
      <c r="AH43" s="254" t="s">
        <v>24</v>
      </c>
      <c r="AI43" s="223" t="s">
        <v>24</v>
      </c>
      <c r="AJ43" s="253" t="s">
        <v>24</v>
      </c>
      <c r="AK43" s="253" t="s">
        <v>24</v>
      </c>
      <c r="AL43" s="298" t="s">
        <v>32</v>
      </c>
      <c r="AM43" s="293" t="s">
        <v>32</v>
      </c>
      <c r="AN43" s="255" t="s">
        <v>32</v>
      </c>
      <c r="AO43" s="224" t="s">
        <v>27</v>
      </c>
      <c r="AP43" s="255" t="s">
        <v>32</v>
      </c>
      <c r="AQ43" s="298" t="s">
        <v>32</v>
      </c>
      <c r="AR43" s="228" t="s">
        <v>32</v>
      </c>
      <c r="AS43" s="255" t="s">
        <v>32</v>
      </c>
      <c r="AT43" s="255" t="s">
        <v>32</v>
      </c>
      <c r="AU43" s="460" t="s">
        <v>29</v>
      </c>
      <c r="AV43" s="377" t="s">
        <v>73</v>
      </c>
      <c r="AW43" s="386"/>
      <c r="AX43" s="383"/>
      <c r="AY43" s="605" t="s">
        <v>23</v>
      </c>
      <c r="AZ43" s="575">
        <f>COUNTIF(D43:AV49,"уп")</f>
        <v>120</v>
      </c>
      <c r="BA43" s="256">
        <f>SUM(AZ43*6)</f>
        <v>720</v>
      </c>
      <c r="BB43" s="257" t="s">
        <v>23</v>
      </c>
      <c r="BC43" s="212"/>
      <c r="BD43" s="256">
        <v>720</v>
      </c>
      <c r="BE43" s="517">
        <f t="shared" ref="BE43:BE48" si="6">SUM(BA43-BD43)</f>
        <v>0</v>
      </c>
      <c r="BH43" s="418"/>
      <c r="BI43" s="418"/>
      <c r="BJ43" s="418"/>
      <c r="BK43" s="418"/>
    </row>
    <row r="44" spans="1:63" s="2" customFormat="1" ht="11.25" customHeight="1" x14ac:dyDescent="0.2">
      <c r="A44" s="629"/>
      <c r="B44" s="632"/>
      <c r="C44" s="30" t="s">
        <v>21</v>
      </c>
      <c r="D44" s="17"/>
      <c r="E44" s="25" t="s">
        <v>23</v>
      </c>
      <c r="F44" s="18" t="s">
        <v>24</v>
      </c>
      <c r="G44" s="18" t="s">
        <v>24</v>
      </c>
      <c r="H44" s="28" t="s">
        <v>23</v>
      </c>
      <c r="I44" s="18" t="s">
        <v>24</v>
      </c>
      <c r="J44" s="18" t="s">
        <v>24</v>
      </c>
      <c r="K44" s="25" t="s">
        <v>23</v>
      </c>
      <c r="L44" s="283" t="s">
        <v>23</v>
      </c>
      <c r="M44" s="27" t="s">
        <v>23</v>
      </c>
      <c r="N44" s="25" t="s">
        <v>23</v>
      </c>
      <c r="O44" s="25" t="s">
        <v>23</v>
      </c>
      <c r="P44" s="25" t="s">
        <v>23</v>
      </c>
      <c r="Q44" s="28" t="s">
        <v>23</v>
      </c>
      <c r="R44" s="272" t="s">
        <v>23</v>
      </c>
      <c r="S44" s="25" t="s">
        <v>23</v>
      </c>
      <c r="T44" s="25" t="s">
        <v>23</v>
      </c>
      <c r="U44" s="28" t="s">
        <v>23</v>
      </c>
      <c r="V44" s="36" t="s">
        <v>26</v>
      </c>
      <c r="W44" s="34" t="s">
        <v>26</v>
      </c>
      <c r="X44" s="25" t="s">
        <v>23</v>
      </c>
      <c r="Y44" s="25" t="s">
        <v>23</v>
      </c>
      <c r="Z44" s="28" t="s">
        <v>23</v>
      </c>
      <c r="AA44" s="27" t="s">
        <v>23</v>
      </c>
      <c r="AB44" s="25" t="s">
        <v>23</v>
      </c>
      <c r="AC44" s="25" t="s">
        <v>23</v>
      </c>
      <c r="AD44" s="28" t="s">
        <v>23</v>
      </c>
      <c r="AE44" s="27" t="s">
        <v>23</v>
      </c>
      <c r="AF44" s="25" t="s">
        <v>23</v>
      </c>
      <c r="AG44" s="25" t="s">
        <v>23</v>
      </c>
      <c r="AH44" s="28" t="s">
        <v>23</v>
      </c>
      <c r="AI44" s="27" t="s">
        <v>23</v>
      </c>
      <c r="AJ44" s="25" t="s">
        <v>23</v>
      </c>
      <c r="AK44" s="18" t="s">
        <v>24</v>
      </c>
      <c r="AL44" s="299" t="s">
        <v>32</v>
      </c>
      <c r="AM44" s="294" t="s">
        <v>32</v>
      </c>
      <c r="AN44" s="58" t="s">
        <v>32</v>
      </c>
      <c r="AO44" s="58" t="s">
        <v>32</v>
      </c>
      <c r="AP44" s="58" t="s">
        <v>32</v>
      </c>
      <c r="AQ44" s="299" t="s">
        <v>32</v>
      </c>
      <c r="AR44" s="77" t="s">
        <v>32</v>
      </c>
      <c r="AS44" s="58" t="s">
        <v>32</v>
      </c>
      <c r="AT44" s="58" t="s">
        <v>32</v>
      </c>
      <c r="AU44" s="393" t="s">
        <v>29</v>
      </c>
      <c r="AV44" s="378" t="s">
        <v>73</v>
      </c>
      <c r="AW44" s="387"/>
      <c r="AX44" s="384"/>
      <c r="AY44" s="606" t="s">
        <v>27</v>
      </c>
      <c r="AZ44" s="287">
        <f>COUNTIF(D43:AV50,"п")</f>
        <v>7</v>
      </c>
      <c r="BA44" s="7">
        <f t="shared" ref="BA44:BA45" si="7">SUM(AZ44*6)</f>
        <v>42</v>
      </c>
      <c r="BB44" s="38" t="s">
        <v>27</v>
      </c>
      <c r="BC44" s="6"/>
      <c r="BD44" s="7">
        <v>0</v>
      </c>
      <c r="BE44" s="348">
        <f t="shared" si="6"/>
        <v>42</v>
      </c>
      <c r="BH44" s="418"/>
      <c r="BI44" s="418"/>
      <c r="BJ44" s="418"/>
      <c r="BK44" s="418"/>
    </row>
    <row r="45" spans="1:63" s="2" customFormat="1" ht="10.5" customHeight="1" x14ac:dyDescent="0.2">
      <c r="A45" s="629"/>
      <c r="B45" s="632"/>
      <c r="C45" s="30" t="s">
        <v>22</v>
      </c>
      <c r="D45" s="17"/>
      <c r="E45" s="25" t="s">
        <v>23</v>
      </c>
      <c r="F45" s="25" t="s">
        <v>23</v>
      </c>
      <c r="G45" s="25" t="s">
        <v>23</v>
      </c>
      <c r="H45" s="28" t="s">
        <v>23</v>
      </c>
      <c r="I45" s="27" t="s">
        <v>23</v>
      </c>
      <c r="J45" s="25" t="s">
        <v>23</v>
      </c>
      <c r="K45" s="25" t="s">
        <v>23</v>
      </c>
      <c r="L45" s="283" t="s">
        <v>23</v>
      </c>
      <c r="M45" s="27" t="s">
        <v>23</v>
      </c>
      <c r="N45" s="25" t="s">
        <v>23</v>
      </c>
      <c r="O45" s="25" t="s">
        <v>23</v>
      </c>
      <c r="P45" s="25" t="s">
        <v>23</v>
      </c>
      <c r="Q45" s="28" t="s">
        <v>23</v>
      </c>
      <c r="R45" s="272" t="s">
        <v>23</v>
      </c>
      <c r="S45" s="25" t="s">
        <v>23</v>
      </c>
      <c r="T45" s="25" t="s">
        <v>23</v>
      </c>
      <c r="U45" s="19" t="s">
        <v>24</v>
      </c>
      <c r="V45" s="36" t="s">
        <v>26</v>
      </c>
      <c r="W45" s="34" t="s">
        <v>26</v>
      </c>
      <c r="X45" s="25" t="s">
        <v>23</v>
      </c>
      <c r="Y45" s="25" t="s">
        <v>23</v>
      </c>
      <c r="Z45" s="28" t="s">
        <v>23</v>
      </c>
      <c r="AA45" s="27" t="s">
        <v>23</v>
      </c>
      <c r="AB45" s="25" t="s">
        <v>23</v>
      </c>
      <c r="AC45" s="25" t="s">
        <v>23</v>
      </c>
      <c r="AD45" s="28" t="s">
        <v>23</v>
      </c>
      <c r="AE45" s="27" t="s">
        <v>23</v>
      </c>
      <c r="AF45" s="25" t="s">
        <v>23</v>
      </c>
      <c r="AG45" s="25" t="s">
        <v>23</v>
      </c>
      <c r="AH45" s="28" t="s">
        <v>23</v>
      </c>
      <c r="AI45" s="27" t="s">
        <v>23</v>
      </c>
      <c r="AJ45" s="25" t="s">
        <v>23</v>
      </c>
      <c r="AK45" s="58" t="s">
        <v>32</v>
      </c>
      <c r="AL45" s="299" t="s">
        <v>32</v>
      </c>
      <c r="AM45" s="294" t="s">
        <v>32</v>
      </c>
      <c r="AN45" s="58" t="s">
        <v>32</v>
      </c>
      <c r="AO45" s="58" t="s">
        <v>32</v>
      </c>
      <c r="AP45" s="58" t="s">
        <v>32</v>
      </c>
      <c r="AQ45" s="299" t="s">
        <v>32</v>
      </c>
      <c r="AR45" s="77" t="s">
        <v>32</v>
      </c>
      <c r="AS45" s="58" t="s">
        <v>32</v>
      </c>
      <c r="AT45" s="209" t="s">
        <v>29</v>
      </c>
      <c r="AU45" s="373" t="s">
        <v>73</v>
      </c>
      <c r="AV45" s="379"/>
      <c r="AW45" s="387"/>
      <c r="AX45" s="384"/>
      <c r="AY45" s="607" t="s">
        <v>26</v>
      </c>
      <c r="AZ45" s="287">
        <f>COUNTIF(D43:AV50,"к")</f>
        <v>13</v>
      </c>
      <c r="BA45" s="7">
        <f t="shared" si="7"/>
        <v>78</v>
      </c>
      <c r="BB45" s="36" t="s">
        <v>26</v>
      </c>
      <c r="BC45" s="6"/>
      <c r="BD45" s="7">
        <v>84</v>
      </c>
      <c r="BE45" s="348">
        <f t="shared" si="6"/>
        <v>-6</v>
      </c>
      <c r="BH45" s="418"/>
      <c r="BI45" s="418"/>
      <c r="BJ45" s="418"/>
      <c r="BK45" s="418"/>
    </row>
    <row r="46" spans="1:63" s="2" customFormat="1" ht="10.5" customHeight="1" x14ac:dyDescent="0.2">
      <c r="A46" s="629"/>
      <c r="B46" s="632"/>
      <c r="C46" s="30" t="s">
        <v>16</v>
      </c>
      <c r="D46" s="17"/>
      <c r="E46" s="25" t="s">
        <v>23</v>
      </c>
      <c r="F46" s="25" t="s">
        <v>23</v>
      </c>
      <c r="G46" s="25" t="s">
        <v>23</v>
      </c>
      <c r="H46" s="28" t="s">
        <v>23</v>
      </c>
      <c r="I46" s="27" t="s">
        <v>23</v>
      </c>
      <c r="J46" s="18" t="s">
        <v>24</v>
      </c>
      <c r="K46" s="25" t="s">
        <v>23</v>
      </c>
      <c r="L46" s="33" t="s">
        <v>24</v>
      </c>
      <c r="M46" s="27" t="s">
        <v>23</v>
      </c>
      <c r="N46" s="25" t="s">
        <v>23</v>
      </c>
      <c r="O46" s="18" t="s">
        <v>24</v>
      </c>
      <c r="P46" s="18" t="s">
        <v>24</v>
      </c>
      <c r="Q46" s="19" t="s">
        <v>24</v>
      </c>
      <c r="R46" s="48" t="s">
        <v>24</v>
      </c>
      <c r="S46" s="18" t="s">
        <v>24</v>
      </c>
      <c r="T46" s="18" t="s">
        <v>24</v>
      </c>
      <c r="U46" s="19" t="s">
        <v>24</v>
      </c>
      <c r="V46" s="36" t="s">
        <v>26</v>
      </c>
      <c r="W46" s="34" t="s">
        <v>26</v>
      </c>
      <c r="X46" s="25" t="s">
        <v>23</v>
      </c>
      <c r="Y46" s="25" t="s">
        <v>23</v>
      </c>
      <c r="Z46" s="28" t="s">
        <v>23</v>
      </c>
      <c r="AA46" s="27" t="s">
        <v>23</v>
      </c>
      <c r="AB46" s="25" t="s">
        <v>23</v>
      </c>
      <c r="AC46" s="25" t="s">
        <v>23</v>
      </c>
      <c r="AD46" s="28" t="s">
        <v>23</v>
      </c>
      <c r="AE46" s="27" t="s">
        <v>23</v>
      </c>
      <c r="AF46" s="25" t="s">
        <v>23</v>
      </c>
      <c r="AG46" s="25" t="s">
        <v>23</v>
      </c>
      <c r="AH46" s="28" t="s">
        <v>23</v>
      </c>
      <c r="AI46" s="27" t="s">
        <v>23</v>
      </c>
      <c r="AJ46" s="25" t="s">
        <v>23</v>
      </c>
      <c r="AK46" s="58" t="s">
        <v>32</v>
      </c>
      <c r="AL46" s="299" t="s">
        <v>32</v>
      </c>
      <c r="AM46" s="294" t="s">
        <v>32</v>
      </c>
      <c r="AN46" s="58" t="s">
        <v>32</v>
      </c>
      <c r="AO46" s="58" t="s">
        <v>32</v>
      </c>
      <c r="AP46" s="58" t="s">
        <v>32</v>
      </c>
      <c r="AQ46" s="299" t="s">
        <v>32</v>
      </c>
      <c r="AR46" s="77" t="s">
        <v>32</v>
      </c>
      <c r="AS46" s="58" t="s">
        <v>32</v>
      </c>
      <c r="AT46" s="209" t="s">
        <v>29</v>
      </c>
      <c r="AU46" s="373" t="s">
        <v>73</v>
      </c>
      <c r="AV46" s="379"/>
      <c r="AW46" s="387"/>
      <c r="AX46" s="384"/>
      <c r="AY46" s="608" t="s">
        <v>24</v>
      </c>
      <c r="AZ46" s="287">
        <f>COUNTIF($D$43:$AV$49,"то")</f>
        <v>60</v>
      </c>
      <c r="BA46" s="53">
        <f>SUM(AZ46*6)</f>
        <v>360</v>
      </c>
      <c r="BB46" s="17" t="s">
        <v>24</v>
      </c>
      <c r="BC46" s="6"/>
      <c r="BD46" s="53">
        <v>360</v>
      </c>
      <c r="BE46" s="348">
        <f t="shared" si="6"/>
        <v>0</v>
      </c>
      <c r="BH46" s="418"/>
      <c r="BI46" s="418"/>
      <c r="BJ46" s="418"/>
      <c r="BK46" s="418"/>
    </row>
    <row r="47" spans="1:63" s="2" customFormat="1" ht="10.5" customHeight="1" x14ac:dyDescent="0.2">
      <c r="A47" s="629"/>
      <c r="B47" s="632"/>
      <c r="C47" s="30" t="s">
        <v>17</v>
      </c>
      <c r="D47" s="17"/>
      <c r="E47" s="18" t="s">
        <v>24</v>
      </c>
      <c r="F47" s="18" t="s">
        <v>24</v>
      </c>
      <c r="G47" s="25" t="s">
        <v>23</v>
      </c>
      <c r="H47" s="28" t="s">
        <v>23</v>
      </c>
      <c r="I47" s="27" t="s">
        <v>23</v>
      </c>
      <c r="J47" s="25" t="s">
        <v>23</v>
      </c>
      <c r="K47" s="25" t="s">
        <v>23</v>
      </c>
      <c r="L47" s="283" t="s">
        <v>23</v>
      </c>
      <c r="M47" s="17" t="s">
        <v>24</v>
      </c>
      <c r="N47" s="25" t="s">
        <v>23</v>
      </c>
      <c r="O47" s="25" t="s">
        <v>23</v>
      </c>
      <c r="P47" s="25" t="s">
        <v>23</v>
      </c>
      <c r="Q47" s="28" t="s">
        <v>23</v>
      </c>
      <c r="R47" s="272" t="s">
        <v>23</v>
      </c>
      <c r="S47" s="25" t="s">
        <v>23</v>
      </c>
      <c r="T47" s="25" t="s">
        <v>23</v>
      </c>
      <c r="U47" s="19" t="s">
        <v>24</v>
      </c>
      <c r="V47" s="36" t="s">
        <v>26</v>
      </c>
      <c r="W47" s="34" t="s">
        <v>26</v>
      </c>
      <c r="X47" s="25" t="s">
        <v>23</v>
      </c>
      <c r="Y47" s="25" t="s">
        <v>23</v>
      </c>
      <c r="Z47" s="28" t="s">
        <v>23</v>
      </c>
      <c r="AA47" s="27" t="s">
        <v>23</v>
      </c>
      <c r="AB47" s="25" t="s">
        <v>23</v>
      </c>
      <c r="AC47" s="25" t="s">
        <v>23</v>
      </c>
      <c r="AD47" s="28" t="s">
        <v>23</v>
      </c>
      <c r="AE47" s="27" t="s">
        <v>23</v>
      </c>
      <c r="AF47" s="25" t="s">
        <v>23</v>
      </c>
      <c r="AG47" s="25" t="s">
        <v>23</v>
      </c>
      <c r="AH47" s="28" t="s">
        <v>23</v>
      </c>
      <c r="AI47" s="27" t="s">
        <v>23</v>
      </c>
      <c r="AJ47" s="25" t="s">
        <v>23</v>
      </c>
      <c r="AK47" s="58" t="s">
        <v>32</v>
      </c>
      <c r="AL47" s="299" t="s">
        <v>32</v>
      </c>
      <c r="AM47" s="102" t="s">
        <v>27</v>
      </c>
      <c r="AN47" s="58" t="s">
        <v>32</v>
      </c>
      <c r="AO47" s="58" t="s">
        <v>32</v>
      </c>
      <c r="AP47" s="58" t="s">
        <v>32</v>
      </c>
      <c r="AQ47" s="299" t="s">
        <v>32</v>
      </c>
      <c r="AR47" s="77" t="s">
        <v>32</v>
      </c>
      <c r="AS47" s="56" t="s">
        <v>27</v>
      </c>
      <c r="AT47" s="209" t="s">
        <v>29</v>
      </c>
      <c r="AU47" s="373" t="s">
        <v>73</v>
      </c>
      <c r="AV47" s="379"/>
      <c r="AW47" s="387"/>
      <c r="AX47" s="384"/>
      <c r="AY47" s="609" t="s">
        <v>29</v>
      </c>
      <c r="AZ47" s="287">
        <f>COUNTIF(D43:AV49,"па")</f>
        <v>6</v>
      </c>
      <c r="BA47" s="7">
        <f t="shared" ref="BA47" si="8">SUM(AZ47*6)</f>
        <v>36</v>
      </c>
      <c r="BB47" s="54" t="s">
        <v>29</v>
      </c>
      <c r="BC47" s="6"/>
      <c r="BD47" s="7">
        <v>36</v>
      </c>
      <c r="BE47" s="348">
        <f t="shared" si="6"/>
        <v>0</v>
      </c>
      <c r="BH47" s="418"/>
      <c r="BI47" s="418"/>
      <c r="BJ47" s="418"/>
      <c r="BK47" s="418"/>
    </row>
    <row r="48" spans="1:63" s="2" customFormat="1" ht="10.5" customHeight="1" x14ac:dyDescent="0.2">
      <c r="A48" s="629"/>
      <c r="B48" s="632"/>
      <c r="C48" s="30" t="s">
        <v>18</v>
      </c>
      <c r="D48" s="17"/>
      <c r="E48" s="18" t="s">
        <v>24</v>
      </c>
      <c r="F48" s="18" t="s">
        <v>24</v>
      </c>
      <c r="G48" s="18" t="s">
        <v>24</v>
      </c>
      <c r="H48" s="19" t="s">
        <v>24</v>
      </c>
      <c r="I48" s="17" t="s">
        <v>24</v>
      </c>
      <c r="J48" s="18" t="s">
        <v>24</v>
      </c>
      <c r="K48" s="18" t="s">
        <v>24</v>
      </c>
      <c r="L48" s="33" t="s">
        <v>24</v>
      </c>
      <c r="M48" s="17" t="s">
        <v>24</v>
      </c>
      <c r="N48" s="18" t="s">
        <v>24</v>
      </c>
      <c r="O48" s="18" t="s">
        <v>24</v>
      </c>
      <c r="P48" s="18" t="s">
        <v>24</v>
      </c>
      <c r="Q48" s="19" t="s">
        <v>24</v>
      </c>
      <c r="R48" s="48" t="s">
        <v>24</v>
      </c>
      <c r="S48" s="18" t="s">
        <v>24</v>
      </c>
      <c r="T48" s="18" t="s">
        <v>24</v>
      </c>
      <c r="U48" s="19" t="s">
        <v>24</v>
      </c>
      <c r="V48" s="36" t="s">
        <v>26</v>
      </c>
      <c r="W48" s="34" t="s">
        <v>26</v>
      </c>
      <c r="X48" s="18" t="s">
        <v>24</v>
      </c>
      <c r="Y48" s="18" t="s">
        <v>24</v>
      </c>
      <c r="Z48" s="19" t="s">
        <v>24</v>
      </c>
      <c r="AA48" s="17" t="s">
        <v>24</v>
      </c>
      <c r="AB48" s="18" t="s">
        <v>24</v>
      </c>
      <c r="AC48" s="18" t="s">
        <v>24</v>
      </c>
      <c r="AD48" s="19" t="s">
        <v>24</v>
      </c>
      <c r="AE48" s="17" t="s">
        <v>24</v>
      </c>
      <c r="AF48" s="18" t="s">
        <v>24</v>
      </c>
      <c r="AG48" s="18" t="s">
        <v>24</v>
      </c>
      <c r="AH48" s="19" t="s">
        <v>24</v>
      </c>
      <c r="AI48" s="17" t="s">
        <v>24</v>
      </c>
      <c r="AJ48" s="18" t="s">
        <v>24</v>
      </c>
      <c r="AK48" s="58" t="s">
        <v>32</v>
      </c>
      <c r="AL48" s="299" t="s">
        <v>32</v>
      </c>
      <c r="AM48" s="294" t="s">
        <v>32</v>
      </c>
      <c r="AN48" s="56" t="s">
        <v>27</v>
      </c>
      <c r="AO48" s="58" t="s">
        <v>32</v>
      </c>
      <c r="AP48" s="58" t="s">
        <v>32</v>
      </c>
      <c r="AQ48" s="299" t="s">
        <v>32</v>
      </c>
      <c r="AR48" s="77" t="s">
        <v>32</v>
      </c>
      <c r="AS48" s="58" t="s">
        <v>32</v>
      </c>
      <c r="AT48" s="209" t="s">
        <v>29</v>
      </c>
      <c r="AU48" s="373" t="s">
        <v>73</v>
      </c>
      <c r="AV48" s="379"/>
      <c r="AW48" s="387"/>
      <c r="AX48" s="384"/>
      <c r="AY48" s="610" t="s">
        <v>32</v>
      </c>
      <c r="AZ48" s="287">
        <f>COUNTIF(D43:AV49,"пп")</f>
        <v>50</v>
      </c>
      <c r="BA48" s="7">
        <f>SUM(AZ48*6)</f>
        <v>300</v>
      </c>
      <c r="BB48" s="352" t="s">
        <v>32</v>
      </c>
      <c r="BC48" s="6"/>
      <c r="BD48" s="7">
        <v>324</v>
      </c>
      <c r="BE48" s="348">
        <f t="shared" si="6"/>
        <v>-24</v>
      </c>
      <c r="BH48" s="418"/>
      <c r="BI48" s="418"/>
      <c r="BJ48" s="418"/>
      <c r="BK48" s="418"/>
    </row>
    <row r="49" spans="1:63" s="2" customFormat="1" ht="10.5" customHeight="1" thickBot="1" x14ac:dyDescent="0.25">
      <c r="A49" s="629"/>
      <c r="B49" s="632"/>
      <c r="C49" s="97" t="s">
        <v>19</v>
      </c>
      <c r="D49" s="91" t="s">
        <v>25</v>
      </c>
      <c r="E49" s="92" t="s">
        <v>25</v>
      </c>
      <c r="F49" s="92" t="s">
        <v>25</v>
      </c>
      <c r="G49" s="92" t="s">
        <v>25</v>
      </c>
      <c r="H49" s="93" t="s">
        <v>25</v>
      </c>
      <c r="I49" s="91" t="s">
        <v>25</v>
      </c>
      <c r="J49" s="92" t="s">
        <v>25</v>
      </c>
      <c r="K49" s="92" t="s">
        <v>25</v>
      </c>
      <c r="L49" s="95" t="s">
        <v>25</v>
      </c>
      <c r="M49" s="91" t="s">
        <v>25</v>
      </c>
      <c r="N49" s="92" t="s">
        <v>25</v>
      </c>
      <c r="O49" s="92" t="s">
        <v>25</v>
      </c>
      <c r="P49" s="92" t="s">
        <v>25</v>
      </c>
      <c r="Q49" s="93" t="s">
        <v>25</v>
      </c>
      <c r="R49" s="94" t="s">
        <v>25</v>
      </c>
      <c r="S49" s="92" t="s">
        <v>25</v>
      </c>
      <c r="T49" s="92" t="s">
        <v>25</v>
      </c>
      <c r="U49" s="93" t="s">
        <v>25</v>
      </c>
      <c r="V49" s="37" t="s">
        <v>26</v>
      </c>
      <c r="W49" s="49" t="s">
        <v>26</v>
      </c>
      <c r="X49" s="92" t="s">
        <v>25</v>
      </c>
      <c r="Y49" s="92" t="s">
        <v>25</v>
      </c>
      <c r="Z49" s="93" t="s">
        <v>25</v>
      </c>
      <c r="AA49" s="91" t="s">
        <v>25</v>
      </c>
      <c r="AB49" s="92" t="s">
        <v>25</v>
      </c>
      <c r="AC49" s="92" t="s">
        <v>25</v>
      </c>
      <c r="AD49" s="93" t="s">
        <v>25</v>
      </c>
      <c r="AE49" s="91" t="s">
        <v>25</v>
      </c>
      <c r="AF49" s="92" t="s">
        <v>25</v>
      </c>
      <c r="AG49" s="92" t="s">
        <v>25</v>
      </c>
      <c r="AH49" s="93" t="s">
        <v>25</v>
      </c>
      <c r="AI49" s="91" t="s">
        <v>25</v>
      </c>
      <c r="AJ49" s="92" t="s">
        <v>25</v>
      </c>
      <c r="AK49" s="92" t="s">
        <v>25</v>
      </c>
      <c r="AL49" s="93" t="s">
        <v>25</v>
      </c>
      <c r="AM49" s="91" t="s">
        <v>25</v>
      </c>
      <c r="AN49" s="92" t="s">
        <v>25</v>
      </c>
      <c r="AO49" s="92" t="s">
        <v>25</v>
      </c>
      <c r="AP49" s="92" t="s">
        <v>25</v>
      </c>
      <c r="AQ49" s="93" t="s">
        <v>25</v>
      </c>
      <c r="AR49" s="94" t="s">
        <v>25</v>
      </c>
      <c r="AS49" s="92" t="s">
        <v>25</v>
      </c>
      <c r="AT49" s="92" t="s">
        <v>25</v>
      </c>
      <c r="AU49" s="95" t="s">
        <v>25</v>
      </c>
      <c r="AV49" s="381" t="s">
        <v>25</v>
      </c>
      <c r="AW49" s="388"/>
      <c r="AX49" s="385"/>
      <c r="AY49" s="611" t="s">
        <v>73</v>
      </c>
      <c r="AZ49" s="561">
        <f>COUNTIF(D43:AV49,"иа")</f>
        <v>6</v>
      </c>
      <c r="BA49" s="426">
        <f t="shared" ref="BA49" si="9">SUM(AZ49*6)</f>
        <v>36</v>
      </c>
      <c r="BB49" s="480" t="s">
        <v>73</v>
      </c>
      <c r="BC49" s="425"/>
      <c r="BD49" s="426">
        <v>36</v>
      </c>
      <c r="BE49" s="486">
        <f t="shared" ref="BE49" si="10">SUM(BA49-BD49)</f>
        <v>0</v>
      </c>
      <c r="BH49" s="418"/>
      <c r="BI49" s="418"/>
      <c r="BJ49" s="418"/>
      <c r="BK49" s="418"/>
    </row>
    <row r="50" spans="1:63" s="2" customFormat="1" ht="10.5" customHeight="1" thickBot="1" x14ac:dyDescent="0.25">
      <c r="A50" s="629"/>
      <c r="B50" s="633"/>
      <c r="C50" s="97"/>
      <c r="D50" s="562"/>
      <c r="E50" s="563"/>
      <c r="F50" s="563"/>
      <c r="G50" s="563"/>
      <c r="H50" s="564"/>
      <c r="I50" s="562"/>
      <c r="J50" s="563"/>
      <c r="K50" s="563"/>
      <c r="L50" s="565"/>
      <c r="M50" s="562"/>
      <c r="N50" s="563"/>
      <c r="O50" s="563"/>
      <c r="P50" s="563"/>
      <c r="Q50" s="565"/>
      <c r="R50" s="562"/>
      <c r="S50" s="563"/>
      <c r="T50" s="563"/>
      <c r="U50" s="565"/>
      <c r="V50" s="562"/>
      <c r="W50" s="563"/>
      <c r="X50" s="563"/>
      <c r="Y50" s="563"/>
      <c r="Z50" s="564"/>
      <c r="AA50" s="562"/>
      <c r="AB50" s="563"/>
      <c r="AC50" s="563"/>
      <c r="AD50" s="565"/>
      <c r="AE50" s="562"/>
      <c r="AF50" s="563"/>
      <c r="AG50" s="563"/>
      <c r="AH50" s="565"/>
      <c r="AI50" s="562"/>
      <c r="AJ50" s="563"/>
      <c r="AK50" s="563"/>
      <c r="AL50" s="565"/>
      <c r="AM50" s="562"/>
      <c r="AN50" s="563"/>
      <c r="AO50" s="563"/>
      <c r="AP50" s="563"/>
      <c r="AQ50" s="565"/>
      <c r="AR50" s="562"/>
      <c r="AS50" s="563"/>
      <c r="AT50" s="563"/>
      <c r="AU50" s="565"/>
      <c r="AV50" s="566"/>
      <c r="AW50" s="567"/>
      <c r="AX50" s="581"/>
      <c r="AY50" s="205"/>
      <c r="AZ50" s="475"/>
      <c r="BA50" s="204">
        <f>SUM(BA43,BA46:BA49)</f>
        <v>1452</v>
      </c>
      <c r="BB50" s="205"/>
      <c r="BC50" s="203"/>
      <c r="BD50" s="204">
        <f>SUM(BD43:BD44,BD46:BD49)</f>
        <v>1476</v>
      </c>
      <c r="BE50" s="351">
        <f>SUM(BE43:BE44,BE46:BE48)</f>
        <v>18</v>
      </c>
      <c r="BH50" s="418"/>
      <c r="BI50" s="418"/>
      <c r="BJ50" s="568"/>
      <c r="BK50" s="418"/>
    </row>
    <row r="51" spans="1:63" s="2" customFormat="1" ht="6" customHeight="1" thickBot="1" x14ac:dyDescent="0.25">
      <c r="A51" s="630"/>
      <c r="B51" s="569"/>
      <c r="C51" s="570"/>
      <c r="D51" s="233"/>
      <c r="E51" s="234"/>
      <c r="F51" s="234"/>
      <c r="G51" s="234"/>
      <c r="H51" s="239"/>
      <c r="I51" s="233"/>
      <c r="J51" s="234"/>
      <c r="K51" s="234"/>
      <c r="L51" s="235"/>
      <c r="M51" s="233"/>
      <c r="N51" s="234"/>
      <c r="O51" s="234"/>
      <c r="P51" s="234"/>
      <c r="Q51" s="235"/>
      <c r="R51" s="233"/>
      <c r="S51" s="234"/>
      <c r="T51" s="234"/>
      <c r="U51" s="237"/>
      <c r="V51" s="238"/>
      <c r="W51" s="234"/>
      <c r="X51" s="234"/>
      <c r="Y51" s="234"/>
      <c r="Z51" s="239"/>
      <c r="AA51" s="233"/>
      <c r="AB51" s="234"/>
      <c r="AC51" s="234"/>
      <c r="AD51" s="237"/>
      <c r="AE51" s="233"/>
      <c r="AF51" s="234"/>
      <c r="AG51" s="234"/>
      <c r="AH51" s="235"/>
      <c r="AI51" s="233"/>
      <c r="AJ51" s="234"/>
      <c r="AK51" s="234"/>
      <c r="AL51" s="235"/>
      <c r="AM51" s="233"/>
      <c r="AN51" s="234"/>
      <c r="AO51" s="234"/>
      <c r="AP51" s="234"/>
      <c r="AQ51" s="235"/>
      <c r="AR51" s="241"/>
      <c r="AS51" s="242"/>
      <c r="AT51" s="242"/>
      <c r="AU51" s="235"/>
      <c r="AV51" s="307"/>
      <c r="AW51" s="571"/>
      <c r="AX51" s="322"/>
      <c r="AY51" s="531"/>
      <c r="AZ51" s="245"/>
      <c r="BA51" s="245"/>
      <c r="BB51" s="245"/>
      <c r="BC51" s="245"/>
      <c r="BD51" s="246"/>
      <c r="BE51" s="572"/>
      <c r="BH51" s="418"/>
      <c r="BI51" s="418"/>
      <c r="BJ51" s="418"/>
      <c r="BK51" s="418"/>
    </row>
  </sheetData>
  <mergeCells count="32">
    <mergeCell ref="BE7:BE16"/>
    <mergeCell ref="AW9:AW15"/>
    <mergeCell ref="AX9:AX15"/>
    <mergeCell ref="A17:A23"/>
    <mergeCell ref="B17:B23"/>
    <mergeCell ref="AM7:AQ7"/>
    <mergeCell ref="AR7:AU7"/>
    <mergeCell ref="AV7:AW7"/>
    <mergeCell ref="AY7:BA16"/>
    <mergeCell ref="BB7:BD16"/>
    <mergeCell ref="R7:U7"/>
    <mergeCell ref="V7:Z7"/>
    <mergeCell ref="AA7:AD7"/>
    <mergeCell ref="AE7:AH7"/>
    <mergeCell ref="AI7:AL7"/>
    <mergeCell ref="A7:A16"/>
    <mergeCell ref="B7:B16"/>
    <mergeCell ref="D7:H7"/>
    <mergeCell ref="I7:L7"/>
    <mergeCell ref="M7:Q7"/>
    <mergeCell ref="A43:A51"/>
    <mergeCell ref="B43:B50"/>
    <mergeCell ref="A26:A32"/>
    <mergeCell ref="B26:B32"/>
    <mergeCell ref="A34:A41"/>
    <mergeCell ref="B34:B41"/>
    <mergeCell ref="A6:BE6"/>
    <mergeCell ref="AL1:BE1"/>
    <mergeCell ref="AL2:BE2"/>
    <mergeCell ref="AL3:BE3"/>
    <mergeCell ref="AL4:BE4"/>
    <mergeCell ref="A5:BE5"/>
  </mergeCells>
  <printOptions horizontalCentered="1" verticalCentered="1"/>
  <pageMargins left="0" right="0" top="0" bottom="0" header="0.31496062992125984" footer="0"/>
  <pageSetup paperSize="9" scale="87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K69"/>
  <sheetViews>
    <sheetView showGridLines="0" view="pageBreakPreview" zoomScaleNormal="110" zoomScaleSheetLayoutView="100" workbookViewId="0">
      <selection activeCell="C7" sqref="A7:XFD24"/>
    </sheetView>
  </sheetViews>
  <sheetFormatPr defaultColWidth="12.5703125" defaultRowHeight="13.5" customHeight="1" x14ac:dyDescent="0.25"/>
  <cols>
    <col min="1" max="1" width="3" style="55" customWidth="1"/>
    <col min="2" max="2" width="2.85546875" style="55" customWidth="1"/>
    <col min="3" max="3" width="5.140625" style="55" customWidth="1"/>
    <col min="4" max="47" width="2.7109375" style="55" customWidth="1"/>
    <col min="48" max="48" width="3.42578125" style="55" customWidth="1"/>
    <col min="49" max="49" width="3.5703125" style="55" customWidth="1"/>
    <col min="50" max="51" width="3" style="55" customWidth="1"/>
    <col min="52" max="52" width="4.5703125" style="55" customWidth="1"/>
    <col min="53" max="53" width="4.28515625" style="55" customWidth="1"/>
    <col min="54" max="54" width="2.85546875" style="55" customWidth="1"/>
    <col min="55" max="55" width="3.42578125" style="55" customWidth="1"/>
    <col min="56" max="56" width="4.85546875" style="55" customWidth="1"/>
    <col min="57" max="57" width="4.5703125" style="55" customWidth="1"/>
    <col min="58" max="59" width="2.85546875" style="55" customWidth="1"/>
    <col min="60" max="61" width="12.5703125" style="55"/>
    <col min="62" max="251" width="12.5703125" style="1"/>
    <col min="252" max="252" width="5.5703125" style="1" customWidth="1"/>
    <col min="253" max="315" width="2.85546875" style="1" customWidth="1"/>
    <col min="316" max="507" width="12.5703125" style="1"/>
    <col min="508" max="508" width="5.5703125" style="1" customWidth="1"/>
    <col min="509" max="571" width="2.85546875" style="1" customWidth="1"/>
    <col min="572" max="763" width="12.5703125" style="1"/>
    <col min="764" max="764" width="5.5703125" style="1" customWidth="1"/>
    <col min="765" max="827" width="2.85546875" style="1" customWidth="1"/>
    <col min="828" max="1019" width="12.5703125" style="1"/>
    <col min="1020" max="1020" width="5.5703125" style="1" customWidth="1"/>
    <col min="1021" max="1083" width="2.85546875" style="1" customWidth="1"/>
    <col min="1084" max="1275" width="12.5703125" style="1"/>
    <col min="1276" max="1276" width="5.5703125" style="1" customWidth="1"/>
    <col min="1277" max="1339" width="2.85546875" style="1" customWidth="1"/>
    <col min="1340" max="1531" width="12.5703125" style="1"/>
    <col min="1532" max="1532" width="5.5703125" style="1" customWidth="1"/>
    <col min="1533" max="1595" width="2.85546875" style="1" customWidth="1"/>
    <col min="1596" max="1787" width="12.5703125" style="1"/>
    <col min="1788" max="1788" width="5.5703125" style="1" customWidth="1"/>
    <col min="1789" max="1851" width="2.85546875" style="1" customWidth="1"/>
    <col min="1852" max="2043" width="12.5703125" style="1"/>
    <col min="2044" max="2044" width="5.5703125" style="1" customWidth="1"/>
    <col min="2045" max="2107" width="2.85546875" style="1" customWidth="1"/>
    <col min="2108" max="2299" width="12.5703125" style="1"/>
    <col min="2300" max="2300" width="5.5703125" style="1" customWidth="1"/>
    <col min="2301" max="2363" width="2.85546875" style="1" customWidth="1"/>
    <col min="2364" max="2555" width="12.5703125" style="1"/>
    <col min="2556" max="2556" width="5.5703125" style="1" customWidth="1"/>
    <col min="2557" max="2619" width="2.85546875" style="1" customWidth="1"/>
    <col min="2620" max="2811" width="12.5703125" style="1"/>
    <col min="2812" max="2812" width="5.5703125" style="1" customWidth="1"/>
    <col min="2813" max="2875" width="2.85546875" style="1" customWidth="1"/>
    <col min="2876" max="3067" width="12.5703125" style="1"/>
    <col min="3068" max="3068" width="5.5703125" style="1" customWidth="1"/>
    <col min="3069" max="3131" width="2.85546875" style="1" customWidth="1"/>
    <col min="3132" max="3323" width="12.5703125" style="1"/>
    <col min="3324" max="3324" width="5.5703125" style="1" customWidth="1"/>
    <col min="3325" max="3387" width="2.85546875" style="1" customWidth="1"/>
    <col min="3388" max="3579" width="12.5703125" style="1"/>
    <col min="3580" max="3580" width="5.5703125" style="1" customWidth="1"/>
    <col min="3581" max="3643" width="2.85546875" style="1" customWidth="1"/>
    <col min="3644" max="3835" width="12.5703125" style="1"/>
    <col min="3836" max="3836" width="5.5703125" style="1" customWidth="1"/>
    <col min="3837" max="3899" width="2.85546875" style="1" customWidth="1"/>
    <col min="3900" max="4091" width="12.5703125" style="1"/>
    <col min="4092" max="4092" width="5.5703125" style="1" customWidth="1"/>
    <col min="4093" max="4155" width="2.85546875" style="1" customWidth="1"/>
    <col min="4156" max="4347" width="12.5703125" style="1"/>
    <col min="4348" max="4348" width="5.5703125" style="1" customWidth="1"/>
    <col min="4349" max="4411" width="2.85546875" style="1" customWidth="1"/>
    <col min="4412" max="4603" width="12.5703125" style="1"/>
    <col min="4604" max="4604" width="5.5703125" style="1" customWidth="1"/>
    <col min="4605" max="4667" width="2.85546875" style="1" customWidth="1"/>
    <col min="4668" max="4859" width="12.5703125" style="1"/>
    <col min="4860" max="4860" width="5.5703125" style="1" customWidth="1"/>
    <col min="4861" max="4923" width="2.85546875" style="1" customWidth="1"/>
    <col min="4924" max="5115" width="12.5703125" style="1"/>
    <col min="5116" max="5116" width="5.5703125" style="1" customWidth="1"/>
    <col min="5117" max="5179" width="2.85546875" style="1" customWidth="1"/>
    <col min="5180" max="5371" width="12.5703125" style="1"/>
    <col min="5372" max="5372" width="5.5703125" style="1" customWidth="1"/>
    <col min="5373" max="5435" width="2.85546875" style="1" customWidth="1"/>
    <col min="5436" max="5627" width="12.5703125" style="1"/>
    <col min="5628" max="5628" width="5.5703125" style="1" customWidth="1"/>
    <col min="5629" max="5691" width="2.85546875" style="1" customWidth="1"/>
    <col min="5692" max="5883" width="12.5703125" style="1"/>
    <col min="5884" max="5884" width="5.5703125" style="1" customWidth="1"/>
    <col min="5885" max="5947" width="2.85546875" style="1" customWidth="1"/>
    <col min="5948" max="6139" width="12.5703125" style="1"/>
    <col min="6140" max="6140" width="5.5703125" style="1" customWidth="1"/>
    <col min="6141" max="6203" width="2.85546875" style="1" customWidth="1"/>
    <col min="6204" max="6395" width="12.5703125" style="1"/>
    <col min="6396" max="6396" width="5.5703125" style="1" customWidth="1"/>
    <col min="6397" max="6459" width="2.85546875" style="1" customWidth="1"/>
    <col min="6460" max="6651" width="12.5703125" style="1"/>
    <col min="6652" max="6652" width="5.5703125" style="1" customWidth="1"/>
    <col min="6653" max="6715" width="2.85546875" style="1" customWidth="1"/>
    <col min="6716" max="6907" width="12.5703125" style="1"/>
    <col min="6908" max="6908" width="5.5703125" style="1" customWidth="1"/>
    <col min="6909" max="6971" width="2.85546875" style="1" customWidth="1"/>
    <col min="6972" max="7163" width="12.5703125" style="1"/>
    <col min="7164" max="7164" width="5.5703125" style="1" customWidth="1"/>
    <col min="7165" max="7227" width="2.85546875" style="1" customWidth="1"/>
    <col min="7228" max="7419" width="12.5703125" style="1"/>
    <col min="7420" max="7420" width="5.5703125" style="1" customWidth="1"/>
    <col min="7421" max="7483" width="2.85546875" style="1" customWidth="1"/>
    <col min="7484" max="7675" width="12.5703125" style="1"/>
    <col min="7676" max="7676" width="5.5703125" style="1" customWidth="1"/>
    <col min="7677" max="7739" width="2.85546875" style="1" customWidth="1"/>
    <col min="7740" max="7931" width="12.5703125" style="1"/>
    <col min="7932" max="7932" width="5.5703125" style="1" customWidth="1"/>
    <col min="7933" max="7995" width="2.85546875" style="1" customWidth="1"/>
    <col min="7996" max="8187" width="12.5703125" style="1"/>
    <col min="8188" max="8188" width="5.5703125" style="1" customWidth="1"/>
    <col min="8189" max="8251" width="2.85546875" style="1" customWidth="1"/>
    <col min="8252" max="8443" width="12.5703125" style="1"/>
    <col min="8444" max="8444" width="5.5703125" style="1" customWidth="1"/>
    <col min="8445" max="8507" width="2.85546875" style="1" customWidth="1"/>
    <col min="8508" max="8699" width="12.5703125" style="1"/>
    <col min="8700" max="8700" width="5.5703125" style="1" customWidth="1"/>
    <col min="8701" max="8763" width="2.85546875" style="1" customWidth="1"/>
    <col min="8764" max="8955" width="12.5703125" style="1"/>
    <col min="8956" max="8956" width="5.5703125" style="1" customWidth="1"/>
    <col min="8957" max="9019" width="2.85546875" style="1" customWidth="1"/>
    <col min="9020" max="9211" width="12.5703125" style="1"/>
    <col min="9212" max="9212" width="5.5703125" style="1" customWidth="1"/>
    <col min="9213" max="9275" width="2.85546875" style="1" customWidth="1"/>
    <col min="9276" max="9467" width="12.5703125" style="1"/>
    <col min="9468" max="9468" width="5.5703125" style="1" customWidth="1"/>
    <col min="9469" max="9531" width="2.85546875" style="1" customWidth="1"/>
    <col min="9532" max="9723" width="12.5703125" style="1"/>
    <col min="9724" max="9724" width="5.5703125" style="1" customWidth="1"/>
    <col min="9725" max="9787" width="2.85546875" style="1" customWidth="1"/>
    <col min="9788" max="9979" width="12.5703125" style="1"/>
    <col min="9980" max="9980" width="5.5703125" style="1" customWidth="1"/>
    <col min="9981" max="10043" width="2.85546875" style="1" customWidth="1"/>
    <col min="10044" max="10235" width="12.5703125" style="1"/>
    <col min="10236" max="10236" width="5.5703125" style="1" customWidth="1"/>
    <col min="10237" max="10299" width="2.85546875" style="1" customWidth="1"/>
    <col min="10300" max="10491" width="12.5703125" style="1"/>
    <col min="10492" max="10492" width="5.5703125" style="1" customWidth="1"/>
    <col min="10493" max="10555" width="2.85546875" style="1" customWidth="1"/>
    <col min="10556" max="10747" width="12.5703125" style="1"/>
    <col min="10748" max="10748" width="5.5703125" style="1" customWidth="1"/>
    <col min="10749" max="10811" width="2.85546875" style="1" customWidth="1"/>
    <col min="10812" max="11003" width="12.5703125" style="1"/>
    <col min="11004" max="11004" width="5.5703125" style="1" customWidth="1"/>
    <col min="11005" max="11067" width="2.85546875" style="1" customWidth="1"/>
    <col min="11068" max="11259" width="12.5703125" style="1"/>
    <col min="11260" max="11260" width="5.5703125" style="1" customWidth="1"/>
    <col min="11261" max="11323" width="2.85546875" style="1" customWidth="1"/>
    <col min="11324" max="11515" width="12.5703125" style="1"/>
    <col min="11516" max="11516" width="5.5703125" style="1" customWidth="1"/>
    <col min="11517" max="11579" width="2.85546875" style="1" customWidth="1"/>
    <col min="11580" max="11771" width="12.5703125" style="1"/>
    <col min="11772" max="11772" width="5.5703125" style="1" customWidth="1"/>
    <col min="11773" max="11835" width="2.85546875" style="1" customWidth="1"/>
    <col min="11836" max="12027" width="12.5703125" style="1"/>
    <col min="12028" max="12028" width="5.5703125" style="1" customWidth="1"/>
    <col min="12029" max="12091" width="2.85546875" style="1" customWidth="1"/>
    <col min="12092" max="12283" width="12.5703125" style="1"/>
    <col min="12284" max="12284" width="5.5703125" style="1" customWidth="1"/>
    <col min="12285" max="12347" width="2.85546875" style="1" customWidth="1"/>
    <col min="12348" max="12539" width="12.5703125" style="1"/>
    <col min="12540" max="12540" width="5.5703125" style="1" customWidth="1"/>
    <col min="12541" max="12603" width="2.85546875" style="1" customWidth="1"/>
    <col min="12604" max="12795" width="12.5703125" style="1"/>
    <col min="12796" max="12796" width="5.5703125" style="1" customWidth="1"/>
    <col min="12797" max="12859" width="2.85546875" style="1" customWidth="1"/>
    <col min="12860" max="13051" width="12.5703125" style="1"/>
    <col min="13052" max="13052" width="5.5703125" style="1" customWidth="1"/>
    <col min="13053" max="13115" width="2.85546875" style="1" customWidth="1"/>
    <col min="13116" max="13307" width="12.5703125" style="1"/>
    <col min="13308" max="13308" width="5.5703125" style="1" customWidth="1"/>
    <col min="13309" max="13371" width="2.85546875" style="1" customWidth="1"/>
    <col min="13372" max="13563" width="12.5703125" style="1"/>
    <col min="13564" max="13564" width="5.5703125" style="1" customWidth="1"/>
    <col min="13565" max="13627" width="2.85546875" style="1" customWidth="1"/>
    <col min="13628" max="13819" width="12.5703125" style="1"/>
    <col min="13820" max="13820" width="5.5703125" style="1" customWidth="1"/>
    <col min="13821" max="13883" width="2.85546875" style="1" customWidth="1"/>
    <col min="13884" max="14075" width="12.5703125" style="1"/>
    <col min="14076" max="14076" width="5.5703125" style="1" customWidth="1"/>
    <col min="14077" max="14139" width="2.85546875" style="1" customWidth="1"/>
    <col min="14140" max="14331" width="12.5703125" style="1"/>
    <col min="14332" max="14332" width="5.5703125" style="1" customWidth="1"/>
    <col min="14333" max="14395" width="2.85546875" style="1" customWidth="1"/>
    <col min="14396" max="14587" width="12.5703125" style="1"/>
    <col min="14588" max="14588" width="5.5703125" style="1" customWidth="1"/>
    <col min="14589" max="14651" width="2.85546875" style="1" customWidth="1"/>
    <col min="14652" max="14843" width="12.5703125" style="1"/>
    <col min="14844" max="14844" width="5.5703125" style="1" customWidth="1"/>
    <col min="14845" max="14907" width="2.85546875" style="1" customWidth="1"/>
    <col min="14908" max="15099" width="12.5703125" style="1"/>
    <col min="15100" max="15100" width="5.5703125" style="1" customWidth="1"/>
    <col min="15101" max="15163" width="2.85546875" style="1" customWidth="1"/>
    <col min="15164" max="15355" width="12.5703125" style="1"/>
    <col min="15356" max="15356" width="5.5703125" style="1" customWidth="1"/>
    <col min="15357" max="15419" width="2.85546875" style="1" customWidth="1"/>
    <col min="15420" max="15611" width="12.5703125" style="1"/>
    <col min="15612" max="15612" width="5.5703125" style="1" customWidth="1"/>
    <col min="15613" max="15675" width="2.85546875" style="1" customWidth="1"/>
    <col min="15676" max="15867" width="12.5703125" style="1"/>
    <col min="15868" max="15868" width="5.5703125" style="1" customWidth="1"/>
    <col min="15869" max="15931" width="2.85546875" style="1" customWidth="1"/>
    <col min="15932" max="16123" width="12.5703125" style="1"/>
    <col min="16124" max="16124" width="5.5703125" style="1" customWidth="1"/>
    <col min="16125" max="16187" width="2.85546875" style="1" customWidth="1"/>
    <col min="16188" max="16384" width="12.5703125" style="1"/>
  </cols>
  <sheetData>
    <row r="1" spans="1:57" ht="13.5" customHeight="1" x14ac:dyDescent="0.25">
      <c r="AL1" s="620" t="s">
        <v>53</v>
      </c>
      <c r="AM1" s="620"/>
      <c r="AN1" s="620"/>
      <c r="AO1" s="620"/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</row>
    <row r="2" spans="1:57" ht="13.5" customHeight="1" x14ac:dyDescent="0.25">
      <c r="AL2" s="620" t="s">
        <v>56</v>
      </c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</row>
    <row r="3" spans="1:57" ht="13.5" customHeight="1" x14ac:dyDescent="0.25">
      <c r="AL3" s="620" t="s">
        <v>54</v>
      </c>
      <c r="AM3" s="620"/>
      <c r="AN3" s="620"/>
      <c r="AO3" s="620"/>
      <c r="AP3" s="620"/>
      <c r="AQ3" s="620"/>
      <c r="AR3" s="620"/>
      <c r="AS3" s="620"/>
      <c r="AT3" s="620"/>
      <c r="AU3" s="620"/>
      <c r="AV3" s="620"/>
      <c r="AW3" s="620"/>
      <c r="AX3" s="620"/>
      <c r="AY3" s="620"/>
      <c r="AZ3" s="620"/>
      <c r="BA3" s="620"/>
      <c r="BB3" s="620"/>
      <c r="BC3" s="620"/>
      <c r="BD3" s="620"/>
      <c r="BE3" s="620"/>
    </row>
    <row r="4" spans="1:57" ht="13.5" customHeight="1" x14ac:dyDescent="0.25">
      <c r="AL4" s="620" t="s">
        <v>55</v>
      </c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</row>
    <row r="5" spans="1:57" ht="13.5" customHeight="1" x14ac:dyDescent="0.25">
      <c r="A5" s="621" t="s">
        <v>51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</row>
    <row r="6" spans="1:57" ht="18.75" customHeight="1" thickBot="1" x14ac:dyDescent="0.3">
      <c r="A6" s="619" t="s">
        <v>67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</row>
    <row r="7" spans="1:57" s="2" customFormat="1" ht="15.75" customHeight="1" thickBot="1" x14ac:dyDescent="0.25">
      <c r="A7" s="657" t="s">
        <v>13</v>
      </c>
      <c r="B7" s="622" t="s">
        <v>14</v>
      </c>
      <c r="C7" s="81" t="s">
        <v>15</v>
      </c>
      <c r="D7" s="625" t="s">
        <v>0</v>
      </c>
      <c r="E7" s="626"/>
      <c r="F7" s="626"/>
      <c r="G7" s="626"/>
      <c r="H7" s="627"/>
      <c r="I7" s="648" t="s">
        <v>1</v>
      </c>
      <c r="J7" s="649"/>
      <c r="K7" s="649"/>
      <c r="L7" s="650"/>
      <c r="M7" s="625" t="s">
        <v>2</v>
      </c>
      <c r="N7" s="626"/>
      <c r="O7" s="626"/>
      <c r="P7" s="626"/>
      <c r="Q7" s="627"/>
      <c r="R7" s="625" t="s">
        <v>3</v>
      </c>
      <c r="S7" s="626"/>
      <c r="T7" s="626"/>
      <c r="U7" s="627"/>
      <c r="V7" s="625" t="s">
        <v>4</v>
      </c>
      <c r="W7" s="626"/>
      <c r="X7" s="626"/>
      <c r="Y7" s="626"/>
      <c r="Z7" s="627"/>
      <c r="AA7" s="625" t="s">
        <v>5</v>
      </c>
      <c r="AB7" s="626"/>
      <c r="AC7" s="626"/>
      <c r="AD7" s="627"/>
      <c r="AE7" s="625" t="s">
        <v>6</v>
      </c>
      <c r="AF7" s="626"/>
      <c r="AG7" s="626"/>
      <c r="AH7" s="627"/>
      <c r="AI7" s="625" t="s">
        <v>7</v>
      </c>
      <c r="AJ7" s="626"/>
      <c r="AK7" s="626"/>
      <c r="AL7" s="627"/>
      <c r="AM7" s="625" t="s">
        <v>8</v>
      </c>
      <c r="AN7" s="626"/>
      <c r="AO7" s="626"/>
      <c r="AP7" s="626"/>
      <c r="AQ7" s="627"/>
      <c r="AR7" s="625" t="s">
        <v>9</v>
      </c>
      <c r="AS7" s="626"/>
      <c r="AT7" s="626"/>
      <c r="AU7" s="627"/>
      <c r="AV7" s="672" t="s">
        <v>10</v>
      </c>
      <c r="AW7" s="647"/>
      <c r="AX7" s="98" t="s">
        <v>11</v>
      </c>
      <c r="AY7" s="648" t="s">
        <v>34</v>
      </c>
      <c r="AZ7" s="649"/>
      <c r="BA7" s="650"/>
      <c r="BB7" s="648" t="s">
        <v>33</v>
      </c>
      <c r="BC7" s="649"/>
      <c r="BD7" s="649"/>
      <c r="BE7" s="638" t="s">
        <v>38</v>
      </c>
    </row>
    <row r="8" spans="1:57" s="2" customFormat="1" ht="15.75" customHeight="1" thickBot="1" x14ac:dyDescent="0.25">
      <c r="A8" s="658"/>
      <c r="B8" s="623"/>
      <c r="C8" s="186" t="s">
        <v>41</v>
      </c>
      <c r="D8" s="20"/>
      <c r="E8" s="21">
        <v>36</v>
      </c>
      <c r="F8" s="21">
        <v>37</v>
      </c>
      <c r="G8" s="21">
        <v>38</v>
      </c>
      <c r="H8" s="163">
        <v>39</v>
      </c>
      <c r="I8" s="20">
        <v>40</v>
      </c>
      <c r="J8" s="21">
        <v>41</v>
      </c>
      <c r="K8" s="21">
        <v>42</v>
      </c>
      <c r="L8" s="22">
        <v>43</v>
      </c>
      <c r="M8" s="173">
        <v>44</v>
      </c>
      <c r="N8" s="174">
        <v>45</v>
      </c>
      <c r="O8" s="174">
        <v>46</v>
      </c>
      <c r="P8" s="174">
        <v>47</v>
      </c>
      <c r="Q8" s="175">
        <v>48</v>
      </c>
      <c r="R8" s="178">
        <v>49</v>
      </c>
      <c r="S8" s="174">
        <v>50</v>
      </c>
      <c r="T8" s="174">
        <v>51</v>
      </c>
      <c r="U8" s="175">
        <v>52</v>
      </c>
      <c r="V8" s="178">
        <v>1</v>
      </c>
      <c r="W8" s="174">
        <v>2</v>
      </c>
      <c r="X8" s="174">
        <v>3</v>
      </c>
      <c r="Y8" s="174">
        <v>4</v>
      </c>
      <c r="Z8" s="175">
        <v>5</v>
      </c>
      <c r="AA8" s="178">
        <v>6</v>
      </c>
      <c r="AB8" s="174">
        <v>7</v>
      </c>
      <c r="AC8" s="174">
        <v>8</v>
      </c>
      <c r="AD8" s="175">
        <v>9</v>
      </c>
      <c r="AE8" s="178">
        <v>10</v>
      </c>
      <c r="AF8" s="174">
        <v>11</v>
      </c>
      <c r="AG8" s="174">
        <v>12</v>
      </c>
      <c r="AH8" s="175">
        <v>13</v>
      </c>
      <c r="AI8" s="178">
        <v>14</v>
      </c>
      <c r="AJ8" s="174">
        <v>15</v>
      </c>
      <c r="AK8" s="174">
        <v>16</v>
      </c>
      <c r="AL8" s="175">
        <v>17</v>
      </c>
      <c r="AM8" s="178">
        <v>18</v>
      </c>
      <c r="AN8" s="174">
        <v>19</v>
      </c>
      <c r="AO8" s="174">
        <v>20</v>
      </c>
      <c r="AP8" s="174">
        <v>21</v>
      </c>
      <c r="AQ8" s="175">
        <v>22</v>
      </c>
      <c r="AR8" s="178">
        <v>23</v>
      </c>
      <c r="AS8" s="174">
        <v>24</v>
      </c>
      <c r="AT8" s="174">
        <v>25</v>
      </c>
      <c r="AU8" s="175">
        <v>26</v>
      </c>
      <c r="AV8" s="20">
        <v>27</v>
      </c>
      <c r="AW8" s="89" t="s">
        <v>30</v>
      </c>
      <c r="AX8" s="171" t="s">
        <v>31</v>
      </c>
      <c r="AY8" s="651"/>
      <c r="AZ8" s="652"/>
      <c r="BA8" s="653"/>
      <c r="BB8" s="651"/>
      <c r="BC8" s="652"/>
      <c r="BD8" s="652"/>
      <c r="BE8" s="639"/>
    </row>
    <row r="9" spans="1:57" s="2" customFormat="1" ht="10.5" customHeight="1" x14ac:dyDescent="0.2">
      <c r="A9" s="658"/>
      <c r="B9" s="673"/>
      <c r="C9" s="23" t="s">
        <v>20</v>
      </c>
      <c r="D9" s="50"/>
      <c r="E9" s="88">
        <v>2</v>
      </c>
      <c r="F9" s="156">
        <v>9</v>
      </c>
      <c r="G9" s="156">
        <v>16</v>
      </c>
      <c r="H9" s="164">
        <v>23</v>
      </c>
      <c r="I9" s="169">
        <v>30</v>
      </c>
      <c r="J9" s="170">
        <v>7</v>
      </c>
      <c r="K9" s="170">
        <v>14</v>
      </c>
      <c r="L9" s="172">
        <v>21</v>
      </c>
      <c r="M9" s="158">
        <v>28</v>
      </c>
      <c r="N9" s="179">
        <v>4</v>
      </c>
      <c r="O9" s="156">
        <v>11</v>
      </c>
      <c r="P9" s="156">
        <v>18</v>
      </c>
      <c r="Q9" s="164">
        <v>25</v>
      </c>
      <c r="R9" s="158">
        <v>2</v>
      </c>
      <c r="S9" s="156">
        <v>9</v>
      </c>
      <c r="T9" s="156">
        <v>16</v>
      </c>
      <c r="U9" s="164">
        <v>23</v>
      </c>
      <c r="V9" s="158">
        <v>30</v>
      </c>
      <c r="W9" s="179">
        <v>6</v>
      </c>
      <c r="X9" s="156">
        <v>13</v>
      </c>
      <c r="Y9" s="156">
        <v>20</v>
      </c>
      <c r="Z9" s="164">
        <v>27</v>
      </c>
      <c r="AA9" s="158">
        <v>3</v>
      </c>
      <c r="AB9" s="156">
        <v>10</v>
      </c>
      <c r="AC9" s="156">
        <v>17</v>
      </c>
      <c r="AD9" s="181">
        <v>24</v>
      </c>
      <c r="AE9" s="158">
        <v>2</v>
      </c>
      <c r="AF9" s="179">
        <v>9</v>
      </c>
      <c r="AG9" s="156">
        <v>16</v>
      </c>
      <c r="AH9" s="164">
        <v>23</v>
      </c>
      <c r="AI9" s="158">
        <v>30</v>
      </c>
      <c r="AJ9" s="156">
        <v>6</v>
      </c>
      <c r="AK9" s="156">
        <v>13</v>
      </c>
      <c r="AL9" s="164">
        <v>20</v>
      </c>
      <c r="AM9" s="158">
        <v>27</v>
      </c>
      <c r="AN9" s="156">
        <v>4</v>
      </c>
      <c r="AO9" s="179">
        <v>11</v>
      </c>
      <c r="AP9" s="156">
        <v>18</v>
      </c>
      <c r="AQ9" s="164">
        <v>25</v>
      </c>
      <c r="AR9" s="158">
        <v>1</v>
      </c>
      <c r="AS9" s="156">
        <v>8</v>
      </c>
      <c r="AT9" s="156">
        <v>15</v>
      </c>
      <c r="AU9" s="157">
        <v>22</v>
      </c>
      <c r="AV9" s="159">
        <v>29</v>
      </c>
      <c r="AW9" s="666" t="s">
        <v>39</v>
      </c>
      <c r="AX9" s="669" t="s">
        <v>40</v>
      </c>
      <c r="AY9" s="651"/>
      <c r="AZ9" s="652"/>
      <c r="BA9" s="653"/>
      <c r="BB9" s="651"/>
      <c r="BC9" s="652"/>
      <c r="BD9" s="652"/>
      <c r="BE9" s="639"/>
    </row>
    <row r="10" spans="1:57" s="2" customFormat="1" ht="10.5" customHeight="1" x14ac:dyDescent="0.2">
      <c r="A10" s="658"/>
      <c r="B10" s="673"/>
      <c r="C10" s="24" t="s">
        <v>21</v>
      </c>
      <c r="D10" s="9"/>
      <c r="E10" s="88">
        <v>3</v>
      </c>
      <c r="F10" s="88">
        <v>10</v>
      </c>
      <c r="G10" s="88">
        <v>17</v>
      </c>
      <c r="H10" s="165">
        <v>24</v>
      </c>
      <c r="I10" s="84">
        <v>1</v>
      </c>
      <c r="J10" s="82">
        <v>8</v>
      </c>
      <c r="K10" s="82">
        <v>15</v>
      </c>
      <c r="L10" s="167">
        <v>22</v>
      </c>
      <c r="M10" s="84">
        <v>29</v>
      </c>
      <c r="N10" s="180">
        <v>5</v>
      </c>
      <c r="O10" s="82">
        <v>12</v>
      </c>
      <c r="P10" s="82">
        <v>19</v>
      </c>
      <c r="Q10" s="167">
        <v>26</v>
      </c>
      <c r="R10" s="84">
        <v>3</v>
      </c>
      <c r="S10" s="82">
        <v>10</v>
      </c>
      <c r="T10" s="82">
        <v>17</v>
      </c>
      <c r="U10" s="167">
        <v>24</v>
      </c>
      <c r="V10" s="84">
        <v>31</v>
      </c>
      <c r="W10" s="176">
        <v>7</v>
      </c>
      <c r="X10" s="82">
        <v>14</v>
      </c>
      <c r="Y10" s="82">
        <v>21</v>
      </c>
      <c r="Z10" s="167">
        <v>28</v>
      </c>
      <c r="AA10" s="84">
        <v>4</v>
      </c>
      <c r="AB10" s="82">
        <v>11</v>
      </c>
      <c r="AC10" s="82">
        <v>18</v>
      </c>
      <c r="AD10" s="167">
        <v>25</v>
      </c>
      <c r="AE10" s="45">
        <v>3</v>
      </c>
      <c r="AF10" s="46">
        <v>10</v>
      </c>
      <c r="AG10" s="46">
        <v>17</v>
      </c>
      <c r="AH10" s="166">
        <v>24</v>
      </c>
      <c r="AI10" s="45">
        <v>31</v>
      </c>
      <c r="AJ10" s="46">
        <v>7</v>
      </c>
      <c r="AK10" s="46">
        <v>14</v>
      </c>
      <c r="AL10" s="166">
        <v>21</v>
      </c>
      <c r="AM10" s="45">
        <v>28</v>
      </c>
      <c r="AN10" s="46">
        <v>5</v>
      </c>
      <c r="AO10" s="46">
        <v>12</v>
      </c>
      <c r="AP10" s="46">
        <v>19</v>
      </c>
      <c r="AQ10" s="166">
        <v>26</v>
      </c>
      <c r="AR10" s="45">
        <v>2</v>
      </c>
      <c r="AS10" s="46">
        <v>9</v>
      </c>
      <c r="AT10" s="46">
        <v>16</v>
      </c>
      <c r="AU10" s="10">
        <v>23</v>
      </c>
      <c r="AV10" s="183">
        <v>30</v>
      </c>
      <c r="AW10" s="667"/>
      <c r="AX10" s="670"/>
      <c r="AY10" s="651"/>
      <c r="AZ10" s="652"/>
      <c r="BA10" s="653"/>
      <c r="BB10" s="651"/>
      <c r="BC10" s="652"/>
      <c r="BD10" s="652"/>
      <c r="BE10" s="639"/>
    </row>
    <row r="11" spans="1:57" s="2" customFormat="1" ht="10.5" customHeight="1" x14ac:dyDescent="0.2">
      <c r="A11" s="658"/>
      <c r="B11" s="673"/>
      <c r="C11" s="24" t="s">
        <v>22</v>
      </c>
      <c r="D11" s="84"/>
      <c r="E11" s="46">
        <v>4</v>
      </c>
      <c r="F11" s="46">
        <v>11</v>
      </c>
      <c r="G11" s="46">
        <v>18</v>
      </c>
      <c r="H11" s="166">
        <v>25</v>
      </c>
      <c r="I11" s="45">
        <v>2</v>
      </c>
      <c r="J11" s="46">
        <v>9</v>
      </c>
      <c r="K11" s="46">
        <v>16</v>
      </c>
      <c r="L11" s="166">
        <v>23</v>
      </c>
      <c r="M11" s="45">
        <v>30</v>
      </c>
      <c r="N11" s="46">
        <v>6</v>
      </c>
      <c r="O11" s="46">
        <v>13</v>
      </c>
      <c r="P11" s="46">
        <v>20</v>
      </c>
      <c r="Q11" s="166">
        <v>27</v>
      </c>
      <c r="R11" s="45">
        <v>4</v>
      </c>
      <c r="S11" s="46">
        <v>11</v>
      </c>
      <c r="T11" s="46">
        <v>18</v>
      </c>
      <c r="U11" s="166">
        <v>25</v>
      </c>
      <c r="V11" s="8">
        <v>1</v>
      </c>
      <c r="W11" s="11">
        <v>8</v>
      </c>
      <c r="X11" s="46">
        <v>15</v>
      </c>
      <c r="Y11" s="46">
        <v>22</v>
      </c>
      <c r="Z11" s="166">
        <v>29</v>
      </c>
      <c r="AA11" s="45">
        <v>5</v>
      </c>
      <c r="AB11" s="46">
        <v>12</v>
      </c>
      <c r="AC11" s="46">
        <v>19</v>
      </c>
      <c r="AD11" s="166">
        <v>26</v>
      </c>
      <c r="AE11" s="84">
        <v>4</v>
      </c>
      <c r="AF11" s="82">
        <v>11</v>
      </c>
      <c r="AG11" s="82">
        <v>18</v>
      </c>
      <c r="AH11" s="167">
        <v>25</v>
      </c>
      <c r="AI11" s="84">
        <v>1</v>
      </c>
      <c r="AJ11" s="82">
        <v>8</v>
      </c>
      <c r="AK11" s="82">
        <v>15</v>
      </c>
      <c r="AL11" s="167">
        <v>22</v>
      </c>
      <c r="AM11" s="84">
        <v>29</v>
      </c>
      <c r="AN11" s="82">
        <v>6</v>
      </c>
      <c r="AO11" s="82">
        <v>13</v>
      </c>
      <c r="AP11" s="82">
        <v>20</v>
      </c>
      <c r="AQ11" s="167">
        <v>27</v>
      </c>
      <c r="AR11" s="84">
        <v>3</v>
      </c>
      <c r="AS11" s="82">
        <v>10</v>
      </c>
      <c r="AT11" s="82">
        <v>17</v>
      </c>
      <c r="AU11" s="83">
        <v>24</v>
      </c>
      <c r="AV11" s="182">
        <v>1</v>
      </c>
      <c r="AW11" s="667"/>
      <c r="AX11" s="670"/>
      <c r="AY11" s="651"/>
      <c r="AZ11" s="652"/>
      <c r="BA11" s="653"/>
      <c r="BB11" s="651"/>
      <c r="BC11" s="652"/>
      <c r="BD11" s="652"/>
      <c r="BE11" s="639"/>
    </row>
    <row r="12" spans="1:57" s="2" customFormat="1" ht="10.5" customHeight="1" x14ac:dyDescent="0.2">
      <c r="A12" s="658"/>
      <c r="B12" s="673"/>
      <c r="C12" s="24" t="s">
        <v>16</v>
      </c>
      <c r="D12" s="45"/>
      <c r="E12" s="6">
        <v>5</v>
      </c>
      <c r="F12" s="6">
        <v>12</v>
      </c>
      <c r="G12" s="6">
        <v>19</v>
      </c>
      <c r="H12" s="167">
        <v>26</v>
      </c>
      <c r="I12" s="84">
        <v>3</v>
      </c>
      <c r="J12" s="82">
        <v>10</v>
      </c>
      <c r="K12" s="82">
        <v>17</v>
      </c>
      <c r="L12" s="167">
        <v>24</v>
      </c>
      <c r="M12" s="5">
        <v>31</v>
      </c>
      <c r="N12" s="6">
        <v>7</v>
      </c>
      <c r="O12" s="6">
        <v>14</v>
      </c>
      <c r="P12" s="6">
        <v>21</v>
      </c>
      <c r="Q12" s="177">
        <v>28</v>
      </c>
      <c r="R12" s="5">
        <v>5</v>
      </c>
      <c r="S12" s="6">
        <v>12</v>
      </c>
      <c r="T12" s="6">
        <v>19</v>
      </c>
      <c r="U12" s="177">
        <v>26</v>
      </c>
      <c r="V12" s="8">
        <v>2</v>
      </c>
      <c r="W12" s="6">
        <v>9</v>
      </c>
      <c r="X12" s="6">
        <v>16</v>
      </c>
      <c r="Y12" s="6">
        <v>23</v>
      </c>
      <c r="Z12" s="177">
        <v>30</v>
      </c>
      <c r="AA12" s="5">
        <v>6</v>
      </c>
      <c r="AB12" s="6">
        <v>13</v>
      </c>
      <c r="AC12" s="6">
        <v>20</v>
      </c>
      <c r="AD12" s="166">
        <v>27</v>
      </c>
      <c r="AE12" s="45">
        <v>5</v>
      </c>
      <c r="AF12" s="46">
        <v>12</v>
      </c>
      <c r="AG12" s="46">
        <v>19</v>
      </c>
      <c r="AH12" s="166">
        <v>26</v>
      </c>
      <c r="AI12" s="45">
        <v>2</v>
      </c>
      <c r="AJ12" s="46">
        <v>9</v>
      </c>
      <c r="AK12" s="46">
        <v>16</v>
      </c>
      <c r="AL12" s="166">
        <v>23</v>
      </c>
      <c r="AM12" s="45">
        <v>30</v>
      </c>
      <c r="AN12" s="46">
        <v>7</v>
      </c>
      <c r="AO12" s="46">
        <v>14</v>
      </c>
      <c r="AP12" s="46">
        <v>21</v>
      </c>
      <c r="AQ12" s="166">
        <v>28</v>
      </c>
      <c r="AR12" s="45">
        <v>4</v>
      </c>
      <c r="AS12" s="46">
        <v>11</v>
      </c>
      <c r="AT12" s="46">
        <v>18</v>
      </c>
      <c r="AU12" s="10">
        <v>25</v>
      </c>
      <c r="AV12" s="184">
        <v>2</v>
      </c>
      <c r="AW12" s="667"/>
      <c r="AX12" s="670"/>
      <c r="AY12" s="651"/>
      <c r="AZ12" s="652"/>
      <c r="BA12" s="653"/>
      <c r="BB12" s="651"/>
      <c r="BC12" s="652"/>
      <c r="BD12" s="652"/>
      <c r="BE12" s="639"/>
    </row>
    <row r="13" spans="1:57" s="2" customFormat="1" ht="10.5" customHeight="1" x14ac:dyDescent="0.2">
      <c r="A13" s="658"/>
      <c r="B13" s="673"/>
      <c r="C13" s="24" t="s">
        <v>17</v>
      </c>
      <c r="D13" s="5"/>
      <c r="E13" s="46">
        <v>6</v>
      </c>
      <c r="F13" s="82">
        <v>13</v>
      </c>
      <c r="G13" s="46">
        <v>20</v>
      </c>
      <c r="H13" s="166">
        <v>27</v>
      </c>
      <c r="I13" s="45">
        <v>4</v>
      </c>
      <c r="J13" s="46">
        <v>11</v>
      </c>
      <c r="K13" s="46">
        <v>18</v>
      </c>
      <c r="L13" s="166">
        <v>25</v>
      </c>
      <c r="M13" s="45">
        <v>1</v>
      </c>
      <c r="N13" s="46">
        <v>8</v>
      </c>
      <c r="O13" s="46">
        <v>15</v>
      </c>
      <c r="P13" s="46">
        <v>22</v>
      </c>
      <c r="Q13" s="166">
        <v>29</v>
      </c>
      <c r="R13" s="45">
        <v>6</v>
      </c>
      <c r="S13" s="46">
        <v>13</v>
      </c>
      <c r="T13" s="46">
        <v>20</v>
      </c>
      <c r="U13" s="166">
        <v>27</v>
      </c>
      <c r="V13" s="8">
        <v>3</v>
      </c>
      <c r="W13" s="6">
        <v>10</v>
      </c>
      <c r="X13" s="46">
        <v>17</v>
      </c>
      <c r="Y13" s="46">
        <v>24</v>
      </c>
      <c r="Z13" s="166">
        <v>31</v>
      </c>
      <c r="AA13" s="45">
        <v>7</v>
      </c>
      <c r="AB13" s="46">
        <v>14</v>
      </c>
      <c r="AC13" s="46">
        <v>21</v>
      </c>
      <c r="AD13" s="166">
        <v>28</v>
      </c>
      <c r="AE13" s="5">
        <v>6</v>
      </c>
      <c r="AF13" s="6">
        <v>13</v>
      </c>
      <c r="AG13" s="6">
        <v>20</v>
      </c>
      <c r="AH13" s="177">
        <v>27</v>
      </c>
      <c r="AI13" s="5">
        <v>3</v>
      </c>
      <c r="AJ13" s="6">
        <v>10</v>
      </c>
      <c r="AK13" s="6">
        <v>17</v>
      </c>
      <c r="AL13" s="177">
        <v>24</v>
      </c>
      <c r="AM13" s="8">
        <v>1</v>
      </c>
      <c r="AN13" s="6">
        <v>8</v>
      </c>
      <c r="AO13" s="6">
        <v>15</v>
      </c>
      <c r="AP13" s="6">
        <v>22</v>
      </c>
      <c r="AQ13" s="177">
        <v>29</v>
      </c>
      <c r="AR13" s="5">
        <v>5</v>
      </c>
      <c r="AS13" s="11">
        <v>12</v>
      </c>
      <c r="AT13" s="6">
        <v>19</v>
      </c>
      <c r="AU13" s="7">
        <v>26</v>
      </c>
      <c r="AV13" s="182">
        <v>3</v>
      </c>
      <c r="AW13" s="667"/>
      <c r="AX13" s="670"/>
      <c r="AY13" s="651"/>
      <c r="AZ13" s="652"/>
      <c r="BA13" s="653"/>
      <c r="BB13" s="651"/>
      <c r="BC13" s="652"/>
      <c r="BD13" s="652"/>
      <c r="BE13" s="639"/>
    </row>
    <row r="14" spans="1:57" s="2" customFormat="1" ht="10.5" customHeight="1" x14ac:dyDescent="0.2">
      <c r="A14" s="658"/>
      <c r="B14" s="673"/>
      <c r="C14" s="24" t="s">
        <v>18</v>
      </c>
      <c r="D14" s="5"/>
      <c r="E14" s="6">
        <v>7</v>
      </c>
      <c r="F14" s="46">
        <v>14</v>
      </c>
      <c r="G14" s="6">
        <v>21</v>
      </c>
      <c r="H14" s="167">
        <v>28</v>
      </c>
      <c r="I14" s="84">
        <v>5</v>
      </c>
      <c r="J14" s="82">
        <v>12</v>
      </c>
      <c r="K14" s="82">
        <v>19</v>
      </c>
      <c r="L14" s="167">
        <v>26</v>
      </c>
      <c r="M14" s="5">
        <v>2</v>
      </c>
      <c r="N14" s="6">
        <v>9</v>
      </c>
      <c r="O14" s="6">
        <v>16</v>
      </c>
      <c r="P14" s="6">
        <v>23</v>
      </c>
      <c r="Q14" s="177">
        <v>30</v>
      </c>
      <c r="R14" s="5">
        <v>7</v>
      </c>
      <c r="S14" s="6">
        <v>14</v>
      </c>
      <c r="T14" s="6">
        <v>21</v>
      </c>
      <c r="U14" s="177">
        <v>28</v>
      </c>
      <c r="V14" s="8">
        <v>4</v>
      </c>
      <c r="W14" s="6">
        <v>11</v>
      </c>
      <c r="X14" s="6">
        <v>18</v>
      </c>
      <c r="Y14" s="6">
        <v>25</v>
      </c>
      <c r="Z14" s="177">
        <v>1</v>
      </c>
      <c r="AA14" s="5">
        <v>8</v>
      </c>
      <c r="AB14" s="6">
        <v>15</v>
      </c>
      <c r="AC14" s="6">
        <v>22</v>
      </c>
      <c r="AD14" s="166">
        <v>29</v>
      </c>
      <c r="AE14" s="45">
        <v>7</v>
      </c>
      <c r="AF14" s="46">
        <v>14</v>
      </c>
      <c r="AG14" s="46">
        <v>21</v>
      </c>
      <c r="AH14" s="166">
        <v>28</v>
      </c>
      <c r="AI14" s="45">
        <v>4</v>
      </c>
      <c r="AJ14" s="46">
        <v>11</v>
      </c>
      <c r="AK14" s="46">
        <v>18</v>
      </c>
      <c r="AL14" s="166">
        <v>25</v>
      </c>
      <c r="AM14" s="45">
        <v>2</v>
      </c>
      <c r="AN14" s="11">
        <v>9</v>
      </c>
      <c r="AO14" s="46">
        <v>16</v>
      </c>
      <c r="AP14" s="46">
        <v>23</v>
      </c>
      <c r="AQ14" s="166">
        <v>30</v>
      </c>
      <c r="AR14" s="45">
        <v>6</v>
      </c>
      <c r="AS14" s="46">
        <v>13</v>
      </c>
      <c r="AT14" s="46">
        <v>20</v>
      </c>
      <c r="AU14" s="10">
        <v>27</v>
      </c>
      <c r="AV14" s="184">
        <v>4</v>
      </c>
      <c r="AW14" s="667"/>
      <c r="AX14" s="670"/>
      <c r="AY14" s="651"/>
      <c r="AZ14" s="652"/>
      <c r="BA14" s="653"/>
      <c r="BB14" s="651"/>
      <c r="BC14" s="652"/>
      <c r="BD14" s="652"/>
      <c r="BE14" s="639"/>
    </row>
    <row r="15" spans="1:57" s="2" customFormat="1" ht="10.5" customHeight="1" thickBot="1" x14ac:dyDescent="0.25">
      <c r="A15" s="658"/>
      <c r="B15" s="673"/>
      <c r="C15" s="85" t="s">
        <v>19</v>
      </c>
      <c r="D15" s="160">
        <v>1</v>
      </c>
      <c r="E15" s="161">
        <v>8</v>
      </c>
      <c r="F15" s="161">
        <v>15</v>
      </c>
      <c r="G15" s="161">
        <v>22</v>
      </c>
      <c r="H15" s="168">
        <v>29</v>
      </c>
      <c r="I15" s="160">
        <v>6</v>
      </c>
      <c r="J15" s="161">
        <v>13</v>
      </c>
      <c r="K15" s="161">
        <v>20</v>
      </c>
      <c r="L15" s="168">
        <v>27</v>
      </c>
      <c r="M15" s="160">
        <v>3</v>
      </c>
      <c r="N15" s="161">
        <v>10</v>
      </c>
      <c r="O15" s="161">
        <v>17</v>
      </c>
      <c r="P15" s="161">
        <v>24</v>
      </c>
      <c r="Q15" s="168">
        <v>1</v>
      </c>
      <c r="R15" s="160">
        <v>8</v>
      </c>
      <c r="S15" s="161">
        <v>15</v>
      </c>
      <c r="T15" s="161">
        <v>22</v>
      </c>
      <c r="U15" s="168">
        <v>29</v>
      </c>
      <c r="V15" s="160">
        <v>5</v>
      </c>
      <c r="W15" s="161">
        <v>12</v>
      </c>
      <c r="X15" s="161">
        <v>19</v>
      </c>
      <c r="Y15" s="161">
        <v>26</v>
      </c>
      <c r="Z15" s="168">
        <v>2</v>
      </c>
      <c r="AA15" s="160">
        <v>9</v>
      </c>
      <c r="AB15" s="161">
        <v>16</v>
      </c>
      <c r="AC15" s="161">
        <v>23</v>
      </c>
      <c r="AD15" s="168">
        <v>1</v>
      </c>
      <c r="AE15" s="160">
        <v>8</v>
      </c>
      <c r="AF15" s="161">
        <v>15</v>
      </c>
      <c r="AG15" s="161">
        <v>22</v>
      </c>
      <c r="AH15" s="168">
        <v>29</v>
      </c>
      <c r="AI15" s="160">
        <v>5</v>
      </c>
      <c r="AJ15" s="161">
        <v>12</v>
      </c>
      <c r="AK15" s="161">
        <v>19</v>
      </c>
      <c r="AL15" s="168">
        <v>26</v>
      </c>
      <c r="AM15" s="160">
        <v>3</v>
      </c>
      <c r="AN15" s="161">
        <v>10</v>
      </c>
      <c r="AO15" s="161">
        <v>17</v>
      </c>
      <c r="AP15" s="161">
        <v>24</v>
      </c>
      <c r="AQ15" s="168">
        <v>31</v>
      </c>
      <c r="AR15" s="160">
        <v>7</v>
      </c>
      <c r="AS15" s="161">
        <v>14</v>
      </c>
      <c r="AT15" s="161">
        <v>21</v>
      </c>
      <c r="AU15" s="162">
        <v>28</v>
      </c>
      <c r="AV15" s="185">
        <v>5</v>
      </c>
      <c r="AW15" s="668"/>
      <c r="AX15" s="671"/>
      <c r="AY15" s="651"/>
      <c r="AZ15" s="652"/>
      <c r="BA15" s="653"/>
      <c r="BB15" s="651"/>
      <c r="BC15" s="652"/>
      <c r="BD15" s="652"/>
      <c r="BE15" s="639"/>
    </row>
    <row r="16" spans="1:57" s="2" customFormat="1" ht="10.5" customHeight="1" thickBot="1" x14ac:dyDescent="0.25">
      <c r="A16" s="658"/>
      <c r="B16" s="673"/>
      <c r="C16" s="67" t="s">
        <v>28</v>
      </c>
      <c r="D16" s="42"/>
      <c r="E16" s="51">
        <v>1</v>
      </c>
      <c r="F16" s="51">
        <v>2</v>
      </c>
      <c r="G16" s="51">
        <v>3</v>
      </c>
      <c r="H16" s="52">
        <v>4</v>
      </c>
      <c r="I16" s="151">
        <v>5</v>
      </c>
      <c r="J16" s="152">
        <v>6</v>
      </c>
      <c r="K16" s="152">
        <v>7</v>
      </c>
      <c r="L16" s="154">
        <v>8</v>
      </c>
      <c r="M16" s="151">
        <v>9</v>
      </c>
      <c r="N16" s="152">
        <v>10</v>
      </c>
      <c r="O16" s="152">
        <v>11</v>
      </c>
      <c r="P16" s="152">
        <v>12</v>
      </c>
      <c r="Q16" s="154">
        <v>13</v>
      </c>
      <c r="R16" s="155">
        <v>14</v>
      </c>
      <c r="S16" s="152">
        <v>15</v>
      </c>
      <c r="T16" s="152">
        <v>16</v>
      </c>
      <c r="U16" s="153">
        <v>17</v>
      </c>
      <c r="V16" s="151">
        <v>18</v>
      </c>
      <c r="W16" s="152">
        <v>19</v>
      </c>
      <c r="X16" s="152">
        <v>20</v>
      </c>
      <c r="Y16" s="152">
        <v>21</v>
      </c>
      <c r="Z16" s="154">
        <v>22</v>
      </c>
      <c r="AA16" s="155">
        <v>23</v>
      </c>
      <c r="AB16" s="152">
        <v>24</v>
      </c>
      <c r="AC16" s="152">
        <v>25</v>
      </c>
      <c r="AD16" s="153">
        <v>26</v>
      </c>
      <c r="AE16" s="151">
        <v>27</v>
      </c>
      <c r="AF16" s="152">
        <v>28</v>
      </c>
      <c r="AG16" s="152">
        <v>29</v>
      </c>
      <c r="AH16" s="154">
        <v>30</v>
      </c>
      <c r="AI16" s="155">
        <v>31</v>
      </c>
      <c r="AJ16" s="152">
        <v>32</v>
      </c>
      <c r="AK16" s="152">
        <v>33</v>
      </c>
      <c r="AL16" s="153">
        <v>34</v>
      </c>
      <c r="AM16" s="151">
        <v>35</v>
      </c>
      <c r="AN16" s="152">
        <v>36</v>
      </c>
      <c r="AO16" s="152">
        <v>37</v>
      </c>
      <c r="AP16" s="152">
        <v>38</v>
      </c>
      <c r="AQ16" s="154">
        <v>39</v>
      </c>
      <c r="AR16" s="155">
        <v>40</v>
      </c>
      <c r="AS16" s="152">
        <v>41</v>
      </c>
      <c r="AT16" s="152">
        <v>42</v>
      </c>
      <c r="AU16" s="153">
        <v>43</v>
      </c>
      <c r="AV16" s="592">
        <v>44</v>
      </c>
      <c r="AW16" s="600" t="s">
        <v>35</v>
      </c>
      <c r="AX16" s="70" t="s">
        <v>36</v>
      </c>
      <c r="AY16" s="651"/>
      <c r="AZ16" s="652"/>
      <c r="BA16" s="653"/>
      <c r="BB16" s="651"/>
      <c r="BC16" s="652"/>
      <c r="BD16" s="652"/>
      <c r="BE16" s="639"/>
    </row>
    <row r="17" spans="1:61" s="2" customFormat="1" ht="12" customHeight="1" x14ac:dyDescent="0.2">
      <c r="A17" s="628"/>
      <c r="B17" s="661"/>
      <c r="C17" s="29" t="s">
        <v>20</v>
      </c>
      <c r="D17" s="104"/>
      <c r="E17" s="130">
        <v>6</v>
      </c>
      <c r="F17" s="130">
        <v>6</v>
      </c>
      <c r="G17" s="130">
        <v>6</v>
      </c>
      <c r="H17" s="188">
        <v>6</v>
      </c>
      <c r="I17" s="104">
        <v>6</v>
      </c>
      <c r="J17" s="130">
        <v>6</v>
      </c>
      <c r="K17" s="130">
        <v>6</v>
      </c>
      <c r="L17" s="131">
        <v>6</v>
      </c>
      <c r="M17" s="104">
        <v>6</v>
      </c>
      <c r="N17" s="189" t="s">
        <v>27</v>
      </c>
      <c r="O17" s="130">
        <v>6</v>
      </c>
      <c r="P17" s="130">
        <v>6</v>
      </c>
      <c r="Q17" s="131">
        <v>6</v>
      </c>
      <c r="R17" s="104">
        <v>6</v>
      </c>
      <c r="S17" s="130">
        <v>6</v>
      </c>
      <c r="T17" s="130">
        <v>6</v>
      </c>
      <c r="U17" s="131">
        <v>6</v>
      </c>
      <c r="V17" s="104">
        <v>6</v>
      </c>
      <c r="W17" s="190" t="s">
        <v>26</v>
      </c>
      <c r="X17" s="190" t="s">
        <v>26</v>
      </c>
      <c r="Y17" s="130">
        <v>6</v>
      </c>
      <c r="Z17" s="188">
        <v>6</v>
      </c>
      <c r="AA17" s="104">
        <v>6</v>
      </c>
      <c r="AB17" s="130">
        <v>6</v>
      </c>
      <c r="AC17" s="130">
        <v>6</v>
      </c>
      <c r="AD17" s="192" t="s">
        <v>27</v>
      </c>
      <c r="AE17" s="104">
        <v>6</v>
      </c>
      <c r="AF17" s="195" t="s">
        <v>27</v>
      </c>
      <c r="AG17" s="130">
        <v>6</v>
      </c>
      <c r="AH17" s="131">
        <v>6</v>
      </c>
      <c r="AI17" s="104">
        <v>6</v>
      </c>
      <c r="AJ17" s="130">
        <v>6</v>
      </c>
      <c r="AK17" s="130">
        <v>6</v>
      </c>
      <c r="AL17" s="131">
        <v>6</v>
      </c>
      <c r="AM17" s="104">
        <v>8</v>
      </c>
      <c r="AN17" s="130">
        <v>8</v>
      </c>
      <c r="AO17" s="189" t="s">
        <v>27</v>
      </c>
      <c r="AP17" s="130">
        <v>6</v>
      </c>
      <c r="AQ17" s="188">
        <v>6</v>
      </c>
      <c r="AR17" s="104">
        <v>6</v>
      </c>
      <c r="AS17" s="130">
        <v>6</v>
      </c>
      <c r="AT17" s="130">
        <v>6</v>
      </c>
      <c r="AU17" s="131">
        <v>6</v>
      </c>
      <c r="AV17" s="593">
        <v>6</v>
      </c>
      <c r="AW17" s="601"/>
      <c r="AX17" s="191"/>
      <c r="AY17" s="99"/>
      <c r="AZ17" s="105"/>
      <c r="BA17" s="106"/>
      <c r="BB17" s="99"/>
      <c r="BC17" s="105"/>
      <c r="BD17" s="448"/>
      <c r="BE17" s="116"/>
    </row>
    <row r="18" spans="1:61" s="2" customFormat="1" ht="11.25" customHeight="1" x14ac:dyDescent="0.2">
      <c r="A18" s="629"/>
      <c r="B18" s="662"/>
      <c r="C18" s="30" t="s">
        <v>21</v>
      </c>
      <c r="D18" s="114"/>
      <c r="E18" s="128">
        <v>6</v>
      </c>
      <c r="F18" s="128">
        <v>6</v>
      </c>
      <c r="G18" s="128">
        <v>6</v>
      </c>
      <c r="H18" s="133">
        <v>6</v>
      </c>
      <c r="I18" s="114">
        <v>6</v>
      </c>
      <c r="J18" s="128">
        <v>6</v>
      </c>
      <c r="K18" s="128">
        <v>6</v>
      </c>
      <c r="L18" s="132">
        <v>6</v>
      </c>
      <c r="M18" s="114">
        <v>6</v>
      </c>
      <c r="N18" s="128">
        <v>6</v>
      </c>
      <c r="O18" s="128">
        <v>6</v>
      </c>
      <c r="P18" s="128">
        <v>6</v>
      </c>
      <c r="Q18" s="132">
        <v>6</v>
      </c>
      <c r="R18" s="114">
        <v>6</v>
      </c>
      <c r="S18" s="128">
        <v>6</v>
      </c>
      <c r="T18" s="128">
        <v>6</v>
      </c>
      <c r="U18" s="132">
        <v>6</v>
      </c>
      <c r="V18" s="100" t="s">
        <v>26</v>
      </c>
      <c r="W18" s="129" t="s">
        <v>26</v>
      </c>
      <c r="X18" s="128">
        <v>6</v>
      </c>
      <c r="Y18" s="128">
        <v>6</v>
      </c>
      <c r="Z18" s="133">
        <v>6</v>
      </c>
      <c r="AA18" s="114">
        <v>6</v>
      </c>
      <c r="AB18" s="128">
        <v>6</v>
      </c>
      <c r="AC18" s="128">
        <v>6</v>
      </c>
      <c r="AD18" s="132">
        <v>6</v>
      </c>
      <c r="AE18" s="114">
        <v>6</v>
      </c>
      <c r="AF18" s="128">
        <v>6</v>
      </c>
      <c r="AG18" s="128">
        <v>6</v>
      </c>
      <c r="AH18" s="132">
        <v>6</v>
      </c>
      <c r="AI18" s="114">
        <v>6</v>
      </c>
      <c r="AJ18" s="128">
        <v>6</v>
      </c>
      <c r="AK18" s="128">
        <v>6</v>
      </c>
      <c r="AL18" s="132">
        <v>6</v>
      </c>
      <c r="AM18" s="114">
        <v>8</v>
      </c>
      <c r="AN18" s="128">
        <v>8</v>
      </c>
      <c r="AO18" s="128">
        <v>8</v>
      </c>
      <c r="AP18" s="128">
        <v>6</v>
      </c>
      <c r="AQ18" s="133">
        <v>6</v>
      </c>
      <c r="AR18" s="114">
        <v>6</v>
      </c>
      <c r="AS18" s="128">
        <v>8</v>
      </c>
      <c r="AT18" s="128">
        <v>6</v>
      </c>
      <c r="AU18" s="132">
        <v>6</v>
      </c>
      <c r="AV18" s="594">
        <v>6</v>
      </c>
      <c r="AW18" s="602"/>
      <c r="AX18" s="107"/>
      <c r="AY18" s="101"/>
      <c r="AZ18" s="108"/>
      <c r="BA18" s="109"/>
      <c r="BB18" s="101"/>
      <c r="BC18" s="108"/>
      <c r="BD18" s="449"/>
      <c r="BE18" s="117"/>
    </row>
    <row r="19" spans="1:61" s="2" customFormat="1" ht="10.5" customHeight="1" x14ac:dyDescent="0.2">
      <c r="A19" s="629"/>
      <c r="B19" s="662"/>
      <c r="C19" s="30" t="s">
        <v>22</v>
      </c>
      <c r="D19" s="114"/>
      <c r="E19" s="128">
        <v>6</v>
      </c>
      <c r="F19" s="128">
        <v>6</v>
      </c>
      <c r="G19" s="128">
        <v>6</v>
      </c>
      <c r="H19" s="133">
        <v>6</v>
      </c>
      <c r="I19" s="114">
        <v>6</v>
      </c>
      <c r="J19" s="128">
        <v>6</v>
      </c>
      <c r="K19" s="128">
        <v>6</v>
      </c>
      <c r="L19" s="132">
        <v>6</v>
      </c>
      <c r="M19" s="114">
        <v>6</v>
      </c>
      <c r="N19" s="128">
        <v>6</v>
      </c>
      <c r="O19" s="128">
        <v>6</v>
      </c>
      <c r="P19" s="128">
        <v>6</v>
      </c>
      <c r="Q19" s="132">
        <v>6</v>
      </c>
      <c r="R19" s="114">
        <v>6</v>
      </c>
      <c r="S19" s="128">
        <v>6</v>
      </c>
      <c r="T19" s="128">
        <v>6</v>
      </c>
      <c r="U19" s="132">
        <v>6</v>
      </c>
      <c r="V19" s="100" t="s">
        <v>26</v>
      </c>
      <c r="W19" s="129" t="s">
        <v>26</v>
      </c>
      <c r="X19" s="128">
        <v>6</v>
      </c>
      <c r="Y19" s="128">
        <v>6</v>
      </c>
      <c r="Z19" s="133">
        <v>6</v>
      </c>
      <c r="AA19" s="114">
        <v>6</v>
      </c>
      <c r="AB19" s="128">
        <v>6</v>
      </c>
      <c r="AC19" s="128">
        <v>6</v>
      </c>
      <c r="AD19" s="132">
        <v>6</v>
      </c>
      <c r="AE19" s="114">
        <v>6</v>
      </c>
      <c r="AF19" s="128">
        <v>8</v>
      </c>
      <c r="AG19" s="128">
        <v>6</v>
      </c>
      <c r="AH19" s="132">
        <v>6</v>
      </c>
      <c r="AI19" s="114">
        <v>6</v>
      </c>
      <c r="AJ19" s="128">
        <v>6</v>
      </c>
      <c r="AK19" s="128">
        <v>6</v>
      </c>
      <c r="AL19" s="132">
        <v>6</v>
      </c>
      <c r="AM19" s="114">
        <v>8</v>
      </c>
      <c r="AN19" s="128">
        <v>8</v>
      </c>
      <c r="AO19" s="128">
        <v>8</v>
      </c>
      <c r="AP19" s="128">
        <v>6</v>
      </c>
      <c r="AQ19" s="133">
        <v>6</v>
      </c>
      <c r="AR19" s="114">
        <v>6</v>
      </c>
      <c r="AS19" s="128">
        <v>8</v>
      </c>
      <c r="AT19" s="128">
        <v>6</v>
      </c>
      <c r="AU19" s="132">
        <v>6</v>
      </c>
      <c r="AV19" s="594"/>
      <c r="AW19" s="602"/>
      <c r="AX19" s="107"/>
      <c r="AY19" s="101"/>
      <c r="AZ19" s="108"/>
      <c r="BA19" s="109"/>
      <c r="BB19" s="101"/>
      <c r="BC19" s="108"/>
      <c r="BD19" s="449"/>
      <c r="BE19" s="117"/>
    </row>
    <row r="20" spans="1:61" s="2" customFormat="1" ht="10.5" customHeight="1" x14ac:dyDescent="0.2">
      <c r="A20" s="629"/>
      <c r="B20" s="662"/>
      <c r="C20" s="30" t="s">
        <v>16</v>
      </c>
      <c r="D20" s="114"/>
      <c r="E20" s="128">
        <v>6</v>
      </c>
      <c r="F20" s="128">
        <v>6</v>
      </c>
      <c r="G20" s="128">
        <v>6</v>
      </c>
      <c r="H20" s="133">
        <v>6</v>
      </c>
      <c r="I20" s="114">
        <v>6</v>
      </c>
      <c r="J20" s="128">
        <v>6</v>
      </c>
      <c r="K20" s="128">
        <v>6</v>
      </c>
      <c r="L20" s="132">
        <v>6</v>
      </c>
      <c r="M20" s="114">
        <v>6</v>
      </c>
      <c r="N20" s="128">
        <v>6</v>
      </c>
      <c r="O20" s="128">
        <v>6</v>
      </c>
      <c r="P20" s="128">
        <v>6</v>
      </c>
      <c r="Q20" s="132">
        <v>6</v>
      </c>
      <c r="R20" s="114">
        <v>6</v>
      </c>
      <c r="S20" s="128">
        <v>6</v>
      </c>
      <c r="T20" s="128">
        <v>6</v>
      </c>
      <c r="U20" s="132">
        <v>6</v>
      </c>
      <c r="V20" s="100" t="s">
        <v>26</v>
      </c>
      <c r="W20" s="129" t="s">
        <v>26</v>
      </c>
      <c r="X20" s="128">
        <v>6</v>
      </c>
      <c r="Y20" s="128">
        <v>6</v>
      </c>
      <c r="Z20" s="133">
        <v>6</v>
      </c>
      <c r="AA20" s="114">
        <v>6</v>
      </c>
      <c r="AB20" s="128">
        <v>6</v>
      </c>
      <c r="AC20" s="128">
        <v>6</v>
      </c>
      <c r="AD20" s="132">
        <v>6</v>
      </c>
      <c r="AE20" s="114">
        <v>6</v>
      </c>
      <c r="AF20" s="128">
        <v>8</v>
      </c>
      <c r="AG20" s="128">
        <v>6</v>
      </c>
      <c r="AH20" s="132">
        <v>6</v>
      </c>
      <c r="AI20" s="114">
        <v>6</v>
      </c>
      <c r="AJ20" s="128">
        <v>6</v>
      </c>
      <c r="AK20" s="128">
        <v>6</v>
      </c>
      <c r="AL20" s="132">
        <v>6</v>
      </c>
      <c r="AM20" s="114">
        <v>6</v>
      </c>
      <c r="AN20" s="128">
        <v>6</v>
      </c>
      <c r="AO20" s="128">
        <v>8</v>
      </c>
      <c r="AP20" s="128">
        <v>6</v>
      </c>
      <c r="AQ20" s="133">
        <v>6</v>
      </c>
      <c r="AR20" s="114">
        <v>6</v>
      </c>
      <c r="AS20" s="128">
        <v>8</v>
      </c>
      <c r="AT20" s="128">
        <v>6</v>
      </c>
      <c r="AU20" s="132">
        <v>6</v>
      </c>
      <c r="AV20" s="594"/>
      <c r="AW20" s="602"/>
      <c r="AX20" s="107"/>
      <c r="AY20" s="101"/>
      <c r="AZ20" s="108"/>
      <c r="BA20" s="109"/>
      <c r="BB20" s="101"/>
      <c r="BC20" s="108"/>
      <c r="BD20" s="449"/>
      <c r="BE20" s="117"/>
    </row>
    <row r="21" spans="1:61" s="2" customFormat="1" ht="10.5" customHeight="1" x14ac:dyDescent="0.2">
      <c r="A21" s="629"/>
      <c r="B21" s="662"/>
      <c r="C21" s="30" t="s">
        <v>17</v>
      </c>
      <c r="D21" s="114"/>
      <c r="E21" s="128">
        <v>6</v>
      </c>
      <c r="F21" s="128">
        <v>6</v>
      </c>
      <c r="G21" s="128">
        <v>6</v>
      </c>
      <c r="H21" s="133">
        <v>6</v>
      </c>
      <c r="I21" s="114">
        <v>6</v>
      </c>
      <c r="J21" s="128">
        <v>6</v>
      </c>
      <c r="K21" s="128">
        <v>6</v>
      </c>
      <c r="L21" s="132">
        <v>6</v>
      </c>
      <c r="M21" s="114">
        <v>6</v>
      </c>
      <c r="N21" s="128">
        <v>6</v>
      </c>
      <c r="O21" s="128">
        <v>6</v>
      </c>
      <c r="P21" s="128">
        <v>6</v>
      </c>
      <c r="Q21" s="132">
        <v>6</v>
      </c>
      <c r="R21" s="114">
        <v>6</v>
      </c>
      <c r="S21" s="128">
        <v>6</v>
      </c>
      <c r="T21" s="128">
        <v>6</v>
      </c>
      <c r="U21" s="132">
        <v>6</v>
      </c>
      <c r="V21" s="100" t="s">
        <v>26</v>
      </c>
      <c r="W21" s="129" t="s">
        <v>26</v>
      </c>
      <c r="X21" s="128">
        <v>6</v>
      </c>
      <c r="Y21" s="128">
        <v>6</v>
      </c>
      <c r="Z21" s="133">
        <v>6</v>
      </c>
      <c r="AA21" s="114">
        <v>6</v>
      </c>
      <c r="AB21" s="128">
        <v>6</v>
      </c>
      <c r="AC21" s="128">
        <v>6</v>
      </c>
      <c r="AD21" s="132">
        <v>6</v>
      </c>
      <c r="AE21" s="114">
        <v>6</v>
      </c>
      <c r="AF21" s="128">
        <v>8</v>
      </c>
      <c r="AG21" s="128">
        <v>6</v>
      </c>
      <c r="AH21" s="132">
        <v>6</v>
      </c>
      <c r="AI21" s="114">
        <v>6</v>
      </c>
      <c r="AJ21" s="128">
        <v>6</v>
      </c>
      <c r="AK21" s="128">
        <v>6</v>
      </c>
      <c r="AL21" s="132">
        <v>6</v>
      </c>
      <c r="AM21" s="102" t="s">
        <v>27</v>
      </c>
      <c r="AN21" s="128">
        <v>6</v>
      </c>
      <c r="AO21" s="128">
        <v>6</v>
      </c>
      <c r="AP21" s="128">
        <v>6</v>
      </c>
      <c r="AQ21" s="133">
        <v>6</v>
      </c>
      <c r="AR21" s="114">
        <v>6</v>
      </c>
      <c r="AS21" s="56" t="s">
        <v>27</v>
      </c>
      <c r="AT21" s="128">
        <v>6</v>
      </c>
      <c r="AU21" s="132">
        <v>6</v>
      </c>
      <c r="AV21" s="594"/>
      <c r="AW21" s="602"/>
      <c r="AX21" s="107"/>
      <c r="AY21" s="101"/>
      <c r="AZ21" s="108"/>
      <c r="BA21" s="109"/>
      <c r="BB21" s="101"/>
      <c r="BC21" s="108"/>
      <c r="BD21" s="449"/>
      <c r="BE21" s="117"/>
    </row>
    <row r="22" spans="1:61" s="2" customFormat="1" ht="10.5" customHeight="1" thickBot="1" x14ac:dyDescent="0.25">
      <c r="A22" s="629"/>
      <c r="B22" s="662"/>
      <c r="C22" s="30" t="s">
        <v>18</v>
      </c>
      <c r="D22" s="134"/>
      <c r="E22" s="135">
        <v>6</v>
      </c>
      <c r="F22" s="135">
        <v>6</v>
      </c>
      <c r="G22" s="135">
        <v>6</v>
      </c>
      <c r="H22" s="136">
        <v>6</v>
      </c>
      <c r="I22" s="134">
        <v>6</v>
      </c>
      <c r="J22" s="135">
        <v>6</v>
      </c>
      <c r="K22" s="135">
        <v>6</v>
      </c>
      <c r="L22" s="137">
        <v>6</v>
      </c>
      <c r="M22" s="134">
        <v>6</v>
      </c>
      <c r="N22" s="135">
        <v>6</v>
      </c>
      <c r="O22" s="135">
        <v>6</v>
      </c>
      <c r="P22" s="135">
        <v>6</v>
      </c>
      <c r="Q22" s="137">
        <v>6</v>
      </c>
      <c r="R22" s="134">
        <v>6</v>
      </c>
      <c r="S22" s="135">
        <v>6</v>
      </c>
      <c r="T22" s="135">
        <v>6</v>
      </c>
      <c r="U22" s="137">
        <v>6</v>
      </c>
      <c r="V22" s="103" t="s">
        <v>26</v>
      </c>
      <c r="W22" s="138" t="s">
        <v>26</v>
      </c>
      <c r="X22" s="135">
        <v>6</v>
      </c>
      <c r="Y22" s="135">
        <v>6</v>
      </c>
      <c r="Z22" s="136">
        <v>6</v>
      </c>
      <c r="AA22" s="115">
        <v>6</v>
      </c>
      <c r="AB22" s="193">
        <v>6</v>
      </c>
      <c r="AC22" s="193">
        <v>6</v>
      </c>
      <c r="AD22" s="194">
        <v>6</v>
      </c>
      <c r="AE22" s="115">
        <v>6</v>
      </c>
      <c r="AF22" s="135">
        <v>6</v>
      </c>
      <c r="AG22" s="135">
        <v>6</v>
      </c>
      <c r="AH22" s="137">
        <v>6</v>
      </c>
      <c r="AI22" s="134">
        <v>6</v>
      </c>
      <c r="AJ22" s="135">
        <v>6</v>
      </c>
      <c r="AK22" s="135">
        <v>6</v>
      </c>
      <c r="AL22" s="137">
        <v>6</v>
      </c>
      <c r="AM22" s="115">
        <v>6</v>
      </c>
      <c r="AN22" s="196" t="s">
        <v>27</v>
      </c>
      <c r="AO22" s="193">
        <v>6</v>
      </c>
      <c r="AP22" s="193">
        <v>6</v>
      </c>
      <c r="AQ22" s="197">
        <v>6</v>
      </c>
      <c r="AR22" s="115">
        <v>6</v>
      </c>
      <c r="AS22" s="193">
        <v>6</v>
      </c>
      <c r="AT22" s="193">
        <v>6</v>
      </c>
      <c r="AU22" s="194">
        <v>6</v>
      </c>
      <c r="AV22" s="595"/>
      <c r="AW22" s="603"/>
      <c r="AX22" s="110"/>
      <c r="AY22" s="111"/>
      <c r="AZ22" s="112"/>
      <c r="BA22" s="113"/>
      <c r="BB22" s="111"/>
      <c r="BC22" s="112"/>
      <c r="BD22" s="450"/>
      <c r="BE22" s="118"/>
    </row>
    <row r="23" spans="1:61" s="2" customFormat="1" ht="10.5" customHeight="1" thickBot="1" x14ac:dyDescent="0.25">
      <c r="A23" s="629"/>
      <c r="B23" s="662"/>
      <c r="C23" s="31" t="s">
        <v>19</v>
      </c>
      <c r="D23" s="86" t="s">
        <v>25</v>
      </c>
      <c r="E23" s="121" t="s">
        <v>25</v>
      </c>
      <c r="F23" s="121" t="s">
        <v>25</v>
      </c>
      <c r="G23" s="121" t="s">
        <v>25</v>
      </c>
      <c r="H23" s="124" t="s">
        <v>25</v>
      </c>
      <c r="I23" s="86" t="s">
        <v>25</v>
      </c>
      <c r="J23" s="121" t="s">
        <v>25</v>
      </c>
      <c r="K23" s="121" t="s">
        <v>25</v>
      </c>
      <c r="L23" s="122" t="s">
        <v>25</v>
      </c>
      <c r="M23" s="86" t="s">
        <v>25</v>
      </c>
      <c r="N23" s="121" t="s">
        <v>25</v>
      </c>
      <c r="O23" s="121" t="s">
        <v>25</v>
      </c>
      <c r="P23" s="121" t="s">
        <v>25</v>
      </c>
      <c r="Q23" s="122" t="s">
        <v>25</v>
      </c>
      <c r="R23" s="86" t="s">
        <v>25</v>
      </c>
      <c r="S23" s="121" t="s">
        <v>25</v>
      </c>
      <c r="T23" s="121" t="s">
        <v>25</v>
      </c>
      <c r="U23" s="122" t="s">
        <v>25</v>
      </c>
      <c r="V23" s="139" t="s">
        <v>26</v>
      </c>
      <c r="W23" s="140" t="s">
        <v>26</v>
      </c>
      <c r="X23" s="121" t="s">
        <v>25</v>
      </c>
      <c r="Y23" s="121" t="s">
        <v>25</v>
      </c>
      <c r="Z23" s="124" t="s">
        <v>25</v>
      </c>
      <c r="AA23" s="86" t="s">
        <v>25</v>
      </c>
      <c r="AB23" s="121" t="s">
        <v>25</v>
      </c>
      <c r="AC23" s="121" t="s">
        <v>25</v>
      </c>
      <c r="AD23" s="122" t="s">
        <v>25</v>
      </c>
      <c r="AE23" s="86" t="s">
        <v>25</v>
      </c>
      <c r="AF23" s="121" t="s">
        <v>25</v>
      </c>
      <c r="AG23" s="121" t="s">
        <v>25</v>
      </c>
      <c r="AH23" s="122" t="s">
        <v>25</v>
      </c>
      <c r="AI23" s="86" t="s">
        <v>25</v>
      </c>
      <c r="AJ23" s="121" t="s">
        <v>25</v>
      </c>
      <c r="AK23" s="121" t="s">
        <v>25</v>
      </c>
      <c r="AL23" s="122" t="s">
        <v>25</v>
      </c>
      <c r="AM23" s="86" t="s">
        <v>25</v>
      </c>
      <c r="AN23" s="121" t="s">
        <v>25</v>
      </c>
      <c r="AO23" s="121" t="s">
        <v>25</v>
      </c>
      <c r="AP23" s="121" t="s">
        <v>25</v>
      </c>
      <c r="AQ23" s="122" t="s">
        <v>25</v>
      </c>
      <c r="AR23" s="149" t="s">
        <v>25</v>
      </c>
      <c r="AS23" s="145" t="s">
        <v>25</v>
      </c>
      <c r="AT23" s="145" t="s">
        <v>25</v>
      </c>
      <c r="AU23" s="146" t="s">
        <v>25</v>
      </c>
      <c r="AV23" s="596" t="s">
        <v>25</v>
      </c>
      <c r="AW23" s="560"/>
      <c r="AX23" s="87"/>
      <c r="AY23" s="71"/>
      <c r="AZ23" s="72"/>
      <c r="BA23" s="73"/>
      <c r="BB23" s="71"/>
      <c r="BC23" s="72"/>
      <c r="BD23" s="73"/>
      <c r="BE23" s="346"/>
    </row>
    <row r="24" spans="1:61" s="2" customFormat="1" ht="10.5" customHeight="1" thickBot="1" x14ac:dyDescent="0.25">
      <c r="A24" s="495"/>
      <c r="B24" s="496"/>
      <c r="C24" s="438" t="s">
        <v>37</v>
      </c>
      <c r="D24" s="120">
        <f>SUM(D17:D22)</f>
        <v>0</v>
      </c>
      <c r="E24" s="119">
        <f t="shared" ref="E24:AV24" si="0">SUM(E17:E22)</f>
        <v>36</v>
      </c>
      <c r="F24" s="119">
        <f t="shared" si="0"/>
        <v>36</v>
      </c>
      <c r="G24" s="119">
        <f t="shared" si="0"/>
        <v>36</v>
      </c>
      <c r="H24" s="144">
        <f t="shared" si="0"/>
        <v>36</v>
      </c>
      <c r="I24" s="120">
        <f t="shared" si="0"/>
        <v>36</v>
      </c>
      <c r="J24" s="119">
        <f t="shared" si="0"/>
        <v>36</v>
      </c>
      <c r="K24" s="119">
        <f t="shared" si="0"/>
        <v>36</v>
      </c>
      <c r="L24" s="142">
        <f t="shared" si="0"/>
        <v>36</v>
      </c>
      <c r="M24" s="120">
        <f t="shared" si="0"/>
        <v>36</v>
      </c>
      <c r="N24" s="119">
        <f t="shared" si="0"/>
        <v>30</v>
      </c>
      <c r="O24" s="119">
        <f t="shared" si="0"/>
        <v>36</v>
      </c>
      <c r="P24" s="119">
        <f t="shared" si="0"/>
        <v>36</v>
      </c>
      <c r="Q24" s="142">
        <f t="shared" si="0"/>
        <v>36</v>
      </c>
      <c r="R24" s="120">
        <f t="shared" si="0"/>
        <v>36</v>
      </c>
      <c r="S24" s="119">
        <f t="shared" si="0"/>
        <v>36</v>
      </c>
      <c r="T24" s="119">
        <f t="shared" si="0"/>
        <v>36</v>
      </c>
      <c r="U24" s="142">
        <f t="shared" si="0"/>
        <v>36</v>
      </c>
      <c r="V24" s="120">
        <f t="shared" si="0"/>
        <v>6</v>
      </c>
      <c r="W24" s="119">
        <f t="shared" si="0"/>
        <v>0</v>
      </c>
      <c r="X24" s="119">
        <f t="shared" si="0"/>
        <v>30</v>
      </c>
      <c r="Y24" s="119">
        <f t="shared" si="0"/>
        <v>36</v>
      </c>
      <c r="Z24" s="144">
        <f t="shared" si="0"/>
        <v>36</v>
      </c>
      <c r="AA24" s="120">
        <f t="shared" si="0"/>
        <v>36</v>
      </c>
      <c r="AB24" s="119">
        <f t="shared" si="0"/>
        <v>36</v>
      </c>
      <c r="AC24" s="119">
        <f t="shared" si="0"/>
        <v>36</v>
      </c>
      <c r="AD24" s="142">
        <f t="shared" si="0"/>
        <v>30</v>
      </c>
      <c r="AE24" s="120">
        <f t="shared" si="0"/>
        <v>36</v>
      </c>
      <c r="AF24" s="119">
        <f t="shared" si="0"/>
        <v>36</v>
      </c>
      <c r="AG24" s="119">
        <f t="shared" si="0"/>
        <v>36</v>
      </c>
      <c r="AH24" s="142">
        <f t="shared" si="0"/>
        <v>36</v>
      </c>
      <c r="AI24" s="120">
        <f t="shared" si="0"/>
        <v>36</v>
      </c>
      <c r="AJ24" s="119">
        <f t="shared" si="0"/>
        <v>36</v>
      </c>
      <c r="AK24" s="119">
        <f t="shared" si="0"/>
        <v>36</v>
      </c>
      <c r="AL24" s="142">
        <f t="shared" si="0"/>
        <v>36</v>
      </c>
      <c r="AM24" s="120">
        <f t="shared" si="0"/>
        <v>36</v>
      </c>
      <c r="AN24" s="119">
        <f t="shared" si="0"/>
        <v>36</v>
      </c>
      <c r="AO24" s="119">
        <f t="shared" si="0"/>
        <v>36</v>
      </c>
      <c r="AP24" s="119">
        <f t="shared" si="0"/>
        <v>36</v>
      </c>
      <c r="AQ24" s="142">
        <f t="shared" si="0"/>
        <v>36</v>
      </c>
      <c r="AR24" s="120">
        <f t="shared" si="0"/>
        <v>36</v>
      </c>
      <c r="AS24" s="119">
        <f t="shared" si="0"/>
        <v>36</v>
      </c>
      <c r="AT24" s="119">
        <f t="shared" si="0"/>
        <v>36</v>
      </c>
      <c r="AU24" s="142">
        <f t="shared" si="0"/>
        <v>36</v>
      </c>
      <c r="AV24" s="597">
        <f t="shared" si="0"/>
        <v>12</v>
      </c>
      <c r="AW24" s="604"/>
      <c r="AX24" s="221"/>
      <c r="AY24" s="250"/>
      <c r="AZ24" s="12"/>
      <c r="BA24" s="251">
        <f>SUM(D24:AV24)</f>
        <v>1476</v>
      </c>
      <c r="BB24" s="250"/>
      <c r="BC24" s="12"/>
      <c r="BD24" s="251">
        <v>1476</v>
      </c>
      <c r="BE24" s="347"/>
    </row>
    <row r="25" spans="1:61" s="2" customFormat="1" ht="6" customHeight="1" thickBot="1" x14ac:dyDescent="0.25">
      <c r="A25" s="439"/>
      <c r="B25" s="231"/>
      <c r="C25" s="232"/>
      <c r="D25" s="367"/>
      <c r="E25" s="356"/>
      <c r="F25" s="356"/>
      <c r="G25" s="356"/>
      <c r="H25" s="357"/>
      <c r="I25" s="465"/>
      <c r="J25" s="356"/>
      <c r="K25" s="356"/>
      <c r="L25" s="357"/>
      <c r="M25" s="367"/>
      <c r="N25" s="356"/>
      <c r="O25" s="356"/>
      <c r="P25" s="356"/>
      <c r="Q25" s="357"/>
      <c r="R25" s="367"/>
      <c r="S25" s="356"/>
      <c r="T25" s="356"/>
      <c r="U25" s="476"/>
      <c r="V25" s="467"/>
      <c r="W25" s="356"/>
      <c r="X25" s="356"/>
      <c r="Y25" s="356"/>
      <c r="Z25" s="466"/>
      <c r="AA25" s="367"/>
      <c r="AB25" s="356"/>
      <c r="AC25" s="356"/>
      <c r="AD25" s="476"/>
      <c r="AE25" s="367"/>
      <c r="AF25" s="356"/>
      <c r="AG25" s="356"/>
      <c r="AH25" s="357"/>
      <c r="AI25" s="367"/>
      <c r="AJ25" s="356"/>
      <c r="AK25" s="356"/>
      <c r="AL25" s="357"/>
      <c r="AM25" s="367"/>
      <c r="AN25" s="356"/>
      <c r="AO25" s="356"/>
      <c r="AP25" s="356"/>
      <c r="AQ25" s="368"/>
      <c r="AR25" s="354"/>
      <c r="AS25" s="355"/>
      <c r="AT25" s="356"/>
      <c r="AU25" s="357"/>
      <c r="AV25" s="397"/>
      <c r="AW25" s="375"/>
      <c r="AX25" s="382"/>
      <c r="AY25" s="341"/>
      <c r="AZ25" s="245"/>
      <c r="BA25" s="246"/>
      <c r="BB25" s="341"/>
      <c r="BC25" s="245"/>
      <c r="BD25" s="246"/>
      <c r="BE25" s="247"/>
    </row>
    <row r="26" spans="1:61" s="2" customFormat="1" ht="12" customHeight="1" x14ac:dyDescent="0.2">
      <c r="A26" s="628" t="s">
        <v>12</v>
      </c>
      <c r="B26" s="663" t="s">
        <v>68</v>
      </c>
      <c r="C26" s="29" t="s">
        <v>20</v>
      </c>
      <c r="D26" s="14"/>
      <c r="E26" s="15" t="s">
        <v>24</v>
      </c>
      <c r="F26" s="15" t="s">
        <v>24</v>
      </c>
      <c r="G26" s="15" t="s">
        <v>24</v>
      </c>
      <c r="H26" s="16" t="s">
        <v>24</v>
      </c>
      <c r="I26" s="14" t="s">
        <v>24</v>
      </c>
      <c r="J26" s="15" t="s">
        <v>24</v>
      </c>
      <c r="K26" s="15" t="s">
        <v>24</v>
      </c>
      <c r="L26" s="16" t="s">
        <v>24</v>
      </c>
      <c r="M26" s="14" t="s">
        <v>24</v>
      </c>
      <c r="N26" s="189" t="s">
        <v>27</v>
      </c>
      <c r="O26" s="15" t="s">
        <v>24</v>
      </c>
      <c r="P26" s="15" t="s">
        <v>24</v>
      </c>
      <c r="Q26" s="16" t="s">
        <v>24</v>
      </c>
      <c r="R26" s="14" t="s">
        <v>24</v>
      </c>
      <c r="S26" s="15" t="s">
        <v>24</v>
      </c>
      <c r="T26" s="15" t="s">
        <v>24</v>
      </c>
      <c r="U26" s="16" t="s">
        <v>24</v>
      </c>
      <c r="V26" s="14" t="s">
        <v>24</v>
      </c>
      <c r="W26" s="35" t="s">
        <v>26</v>
      </c>
      <c r="X26" s="35" t="s">
        <v>26</v>
      </c>
      <c r="Y26" s="15" t="s">
        <v>24</v>
      </c>
      <c r="Z26" s="16" t="s">
        <v>24</v>
      </c>
      <c r="AA26" s="14" t="s">
        <v>24</v>
      </c>
      <c r="AB26" s="15" t="s">
        <v>24</v>
      </c>
      <c r="AC26" s="15" t="s">
        <v>24</v>
      </c>
      <c r="AD26" s="487" t="s">
        <v>27</v>
      </c>
      <c r="AE26" s="14" t="s">
        <v>24</v>
      </c>
      <c r="AF26" s="195" t="s">
        <v>27</v>
      </c>
      <c r="AG26" s="15" t="s">
        <v>24</v>
      </c>
      <c r="AH26" s="16" t="s">
        <v>24</v>
      </c>
      <c r="AI26" s="14" t="s">
        <v>24</v>
      </c>
      <c r="AJ26" s="15" t="s">
        <v>24</v>
      </c>
      <c r="AK26" s="15" t="s">
        <v>24</v>
      </c>
      <c r="AL26" s="16" t="s">
        <v>24</v>
      </c>
      <c r="AM26" s="14" t="s">
        <v>24</v>
      </c>
      <c r="AN26" s="15" t="s">
        <v>24</v>
      </c>
      <c r="AO26" s="189" t="s">
        <v>27</v>
      </c>
      <c r="AP26" s="15" t="s">
        <v>24</v>
      </c>
      <c r="AQ26" s="16" t="s">
        <v>24</v>
      </c>
      <c r="AR26" s="47" t="s">
        <v>24</v>
      </c>
      <c r="AS26" s="15" t="s">
        <v>24</v>
      </c>
      <c r="AT26" s="15" t="s">
        <v>24</v>
      </c>
      <c r="AU26" s="32" t="s">
        <v>24</v>
      </c>
      <c r="AV26" s="395" t="s">
        <v>29</v>
      </c>
      <c r="AW26" s="383"/>
      <c r="AX26" s="39"/>
      <c r="AY26" s="585" t="s">
        <v>23</v>
      </c>
      <c r="AZ26" s="3">
        <f>COUNTIF(D26:AV32,"уп")</f>
        <v>18</v>
      </c>
      <c r="BA26" s="4">
        <f>SUM(AZ26*6)</f>
        <v>108</v>
      </c>
      <c r="BB26" s="26" t="s">
        <v>23</v>
      </c>
      <c r="BC26" s="3"/>
      <c r="BD26" s="4">
        <v>108</v>
      </c>
      <c r="BE26" s="485">
        <f>SUM(BA26-BD26)</f>
        <v>0</v>
      </c>
    </row>
    <row r="27" spans="1:61" s="2" customFormat="1" ht="11.25" customHeight="1" x14ac:dyDescent="0.2">
      <c r="A27" s="629"/>
      <c r="B27" s="664"/>
      <c r="C27" s="30" t="s">
        <v>21</v>
      </c>
      <c r="D27" s="17"/>
      <c r="E27" s="18" t="s">
        <v>24</v>
      </c>
      <c r="F27" s="18" t="s">
        <v>24</v>
      </c>
      <c r="G27" s="18" t="s">
        <v>24</v>
      </c>
      <c r="H27" s="19" t="s">
        <v>24</v>
      </c>
      <c r="I27" s="17" t="s">
        <v>24</v>
      </c>
      <c r="J27" s="18" t="s">
        <v>24</v>
      </c>
      <c r="K27" s="18" t="s">
        <v>24</v>
      </c>
      <c r="L27" s="19" t="s">
        <v>24</v>
      </c>
      <c r="M27" s="17" t="s">
        <v>24</v>
      </c>
      <c r="N27" s="18" t="s">
        <v>24</v>
      </c>
      <c r="O27" s="18" t="s">
        <v>24</v>
      </c>
      <c r="P27" s="18" t="s">
        <v>24</v>
      </c>
      <c r="Q27" s="19" t="s">
        <v>24</v>
      </c>
      <c r="R27" s="17" t="s">
        <v>24</v>
      </c>
      <c r="S27" s="18" t="s">
        <v>24</v>
      </c>
      <c r="T27" s="18" t="s">
        <v>24</v>
      </c>
      <c r="U27" s="19" t="s">
        <v>24</v>
      </c>
      <c r="V27" s="36" t="s">
        <v>26</v>
      </c>
      <c r="W27" s="34" t="s">
        <v>26</v>
      </c>
      <c r="X27" s="18" t="s">
        <v>24</v>
      </c>
      <c r="Y27" s="18" t="s">
        <v>24</v>
      </c>
      <c r="Z27" s="19" t="s">
        <v>24</v>
      </c>
      <c r="AA27" s="17" t="s">
        <v>24</v>
      </c>
      <c r="AB27" s="18" t="s">
        <v>24</v>
      </c>
      <c r="AC27" s="18" t="s">
        <v>24</v>
      </c>
      <c r="AD27" s="19" t="s">
        <v>24</v>
      </c>
      <c r="AE27" s="17" t="s">
        <v>24</v>
      </c>
      <c r="AF27" s="18" t="s">
        <v>24</v>
      </c>
      <c r="AG27" s="18" t="s">
        <v>24</v>
      </c>
      <c r="AH27" s="19" t="s">
        <v>24</v>
      </c>
      <c r="AI27" s="17" t="s">
        <v>24</v>
      </c>
      <c r="AJ27" s="18" t="s">
        <v>24</v>
      </c>
      <c r="AK27" s="18" t="s">
        <v>24</v>
      </c>
      <c r="AL27" s="19" t="s">
        <v>24</v>
      </c>
      <c r="AM27" s="17" t="s">
        <v>24</v>
      </c>
      <c r="AN27" s="18" t="s">
        <v>24</v>
      </c>
      <c r="AO27" s="18" t="s">
        <v>24</v>
      </c>
      <c r="AP27" s="18" t="s">
        <v>24</v>
      </c>
      <c r="AQ27" s="19" t="s">
        <v>24</v>
      </c>
      <c r="AR27" s="48" t="s">
        <v>24</v>
      </c>
      <c r="AS27" s="18" t="s">
        <v>24</v>
      </c>
      <c r="AT27" s="18" t="s">
        <v>24</v>
      </c>
      <c r="AU27" s="33" t="s">
        <v>24</v>
      </c>
      <c r="AV27" s="396" t="s">
        <v>29</v>
      </c>
      <c r="AW27" s="384"/>
      <c r="AX27" s="40"/>
      <c r="AY27" s="332" t="s">
        <v>27</v>
      </c>
      <c r="AZ27" s="6">
        <f>COUNTIF(D26:AV32,"п")</f>
        <v>7</v>
      </c>
      <c r="BA27" s="7">
        <f t="shared" ref="BA27:BA28" si="1">SUM(AZ27*6)</f>
        <v>42</v>
      </c>
      <c r="BB27" s="38" t="s">
        <v>27</v>
      </c>
      <c r="BC27" s="6"/>
      <c r="BD27" s="7">
        <v>0</v>
      </c>
      <c r="BE27" s="348">
        <f t="shared" ref="BE27:BE31" si="2">SUM(BA27-BD27)</f>
        <v>42</v>
      </c>
    </row>
    <row r="28" spans="1:61" s="2" customFormat="1" ht="10.5" customHeight="1" x14ac:dyDescent="0.2">
      <c r="A28" s="629"/>
      <c r="B28" s="664"/>
      <c r="C28" s="30" t="s">
        <v>22</v>
      </c>
      <c r="D28" s="17"/>
      <c r="E28" s="18" t="s">
        <v>24</v>
      </c>
      <c r="F28" s="18" t="s">
        <v>24</v>
      </c>
      <c r="G28" s="18" t="s">
        <v>24</v>
      </c>
      <c r="H28" s="19" t="s">
        <v>24</v>
      </c>
      <c r="I28" s="17" t="s">
        <v>24</v>
      </c>
      <c r="J28" s="18" t="s">
        <v>24</v>
      </c>
      <c r="K28" s="18" t="s">
        <v>24</v>
      </c>
      <c r="L28" s="19" t="s">
        <v>24</v>
      </c>
      <c r="M28" s="17" t="s">
        <v>24</v>
      </c>
      <c r="N28" s="18" t="s">
        <v>24</v>
      </c>
      <c r="O28" s="18" t="s">
        <v>24</v>
      </c>
      <c r="P28" s="18" t="s">
        <v>24</v>
      </c>
      <c r="Q28" s="19" t="s">
        <v>24</v>
      </c>
      <c r="R28" s="17" t="s">
        <v>24</v>
      </c>
      <c r="S28" s="18" t="s">
        <v>24</v>
      </c>
      <c r="T28" s="18" t="s">
        <v>24</v>
      </c>
      <c r="U28" s="19" t="s">
        <v>24</v>
      </c>
      <c r="V28" s="36" t="s">
        <v>26</v>
      </c>
      <c r="W28" s="34" t="s">
        <v>26</v>
      </c>
      <c r="X28" s="18" t="s">
        <v>24</v>
      </c>
      <c r="Y28" s="18" t="s">
        <v>24</v>
      </c>
      <c r="Z28" s="19" t="s">
        <v>24</v>
      </c>
      <c r="AA28" s="17" t="s">
        <v>24</v>
      </c>
      <c r="AB28" s="18" t="s">
        <v>24</v>
      </c>
      <c r="AC28" s="18" t="s">
        <v>24</v>
      </c>
      <c r="AD28" s="19" t="s">
        <v>24</v>
      </c>
      <c r="AE28" s="17" t="s">
        <v>24</v>
      </c>
      <c r="AF28" s="18" t="s">
        <v>24</v>
      </c>
      <c r="AG28" s="18" t="s">
        <v>24</v>
      </c>
      <c r="AH28" s="19" t="s">
        <v>24</v>
      </c>
      <c r="AI28" s="17" t="s">
        <v>24</v>
      </c>
      <c r="AJ28" s="18" t="s">
        <v>24</v>
      </c>
      <c r="AK28" s="18" t="s">
        <v>24</v>
      </c>
      <c r="AL28" s="28" t="s">
        <v>23</v>
      </c>
      <c r="AM28" s="27" t="s">
        <v>23</v>
      </c>
      <c r="AN28" s="25" t="s">
        <v>23</v>
      </c>
      <c r="AO28" s="25" t="s">
        <v>23</v>
      </c>
      <c r="AP28" s="25" t="s">
        <v>23</v>
      </c>
      <c r="AQ28" s="28" t="s">
        <v>23</v>
      </c>
      <c r="AR28" s="272" t="s">
        <v>23</v>
      </c>
      <c r="AS28" s="25" t="s">
        <v>23</v>
      </c>
      <c r="AT28" s="25" t="s">
        <v>23</v>
      </c>
      <c r="AU28" s="393" t="s">
        <v>29</v>
      </c>
      <c r="AV28" s="387"/>
      <c r="AW28" s="384"/>
      <c r="AX28" s="40"/>
      <c r="AY28" s="333" t="s">
        <v>26</v>
      </c>
      <c r="AZ28" s="6">
        <f>COUNTIF(D26:AV32,"к")</f>
        <v>14</v>
      </c>
      <c r="BA28" s="7">
        <f t="shared" si="1"/>
        <v>84</v>
      </c>
      <c r="BB28" s="36" t="s">
        <v>26</v>
      </c>
      <c r="BC28" s="6"/>
      <c r="BD28" s="7">
        <v>84</v>
      </c>
      <c r="BE28" s="348">
        <f t="shared" si="2"/>
        <v>0</v>
      </c>
    </row>
    <row r="29" spans="1:61" s="2" customFormat="1" ht="10.5" customHeight="1" x14ac:dyDescent="0.2">
      <c r="A29" s="629"/>
      <c r="B29" s="664"/>
      <c r="C29" s="30" t="s">
        <v>16</v>
      </c>
      <c r="D29" s="17"/>
      <c r="E29" s="18" t="s">
        <v>24</v>
      </c>
      <c r="F29" s="18" t="s">
        <v>24</v>
      </c>
      <c r="G29" s="18" t="s">
        <v>24</v>
      </c>
      <c r="H29" s="19" t="s">
        <v>24</v>
      </c>
      <c r="I29" s="17" t="s">
        <v>24</v>
      </c>
      <c r="J29" s="18" t="s">
        <v>24</v>
      </c>
      <c r="K29" s="18" t="s">
        <v>24</v>
      </c>
      <c r="L29" s="19" t="s">
        <v>24</v>
      </c>
      <c r="M29" s="17" t="s">
        <v>24</v>
      </c>
      <c r="N29" s="18" t="s">
        <v>24</v>
      </c>
      <c r="O29" s="18" t="s">
        <v>24</v>
      </c>
      <c r="P29" s="18" t="s">
        <v>24</v>
      </c>
      <c r="Q29" s="19" t="s">
        <v>24</v>
      </c>
      <c r="R29" s="17" t="s">
        <v>24</v>
      </c>
      <c r="S29" s="18" t="s">
        <v>24</v>
      </c>
      <c r="T29" s="18" t="s">
        <v>24</v>
      </c>
      <c r="U29" s="19" t="s">
        <v>24</v>
      </c>
      <c r="V29" s="36" t="s">
        <v>26</v>
      </c>
      <c r="W29" s="34" t="s">
        <v>26</v>
      </c>
      <c r="X29" s="18" t="s">
        <v>24</v>
      </c>
      <c r="Y29" s="18" t="s">
        <v>24</v>
      </c>
      <c r="Z29" s="19" t="s">
        <v>24</v>
      </c>
      <c r="AA29" s="17" t="s">
        <v>24</v>
      </c>
      <c r="AB29" s="18" t="s">
        <v>24</v>
      </c>
      <c r="AC29" s="18" t="s">
        <v>24</v>
      </c>
      <c r="AD29" s="19" t="s">
        <v>24</v>
      </c>
      <c r="AE29" s="17" t="s">
        <v>24</v>
      </c>
      <c r="AF29" s="18" t="s">
        <v>24</v>
      </c>
      <c r="AG29" s="18" t="s">
        <v>24</v>
      </c>
      <c r="AH29" s="19" t="s">
        <v>24</v>
      </c>
      <c r="AI29" s="17" t="s">
        <v>24</v>
      </c>
      <c r="AJ29" s="18" t="s">
        <v>24</v>
      </c>
      <c r="AK29" s="18" t="s">
        <v>24</v>
      </c>
      <c r="AL29" s="28" t="s">
        <v>23</v>
      </c>
      <c r="AM29" s="27" t="s">
        <v>23</v>
      </c>
      <c r="AN29" s="25" t="s">
        <v>23</v>
      </c>
      <c r="AO29" s="25" t="s">
        <v>23</v>
      </c>
      <c r="AP29" s="25" t="s">
        <v>23</v>
      </c>
      <c r="AQ29" s="28" t="s">
        <v>23</v>
      </c>
      <c r="AR29" s="272" t="s">
        <v>23</v>
      </c>
      <c r="AS29" s="25" t="s">
        <v>23</v>
      </c>
      <c r="AT29" s="25" t="s">
        <v>23</v>
      </c>
      <c r="AU29" s="393" t="s">
        <v>29</v>
      </c>
      <c r="AV29" s="387"/>
      <c r="AW29" s="384"/>
      <c r="AX29" s="40"/>
      <c r="AY29" s="48" t="s">
        <v>24</v>
      </c>
      <c r="AZ29" s="6">
        <f>COUNTIF($D$26:$AV$32,"то")</f>
        <v>217</v>
      </c>
      <c r="BA29" s="53">
        <f>SUM(AZ29*6)</f>
        <v>1302</v>
      </c>
      <c r="BB29" s="17" t="s">
        <v>24</v>
      </c>
      <c r="BC29" s="6"/>
      <c r="BD29" s="53">
        <v>1332</v>
      </c>
      <c r="BE29" s="348">
        <f t="shared" si="2"/>
        <v>-30</v>
      </c>
    </row>
    <row r="30" spans="1:61" s="2" customFormat="1" ht="10.5" customHeight="1" x14ac:dyDescent="0.2">
      <c r="A30" s="629"/>
      <c r="B30" s="664"/>
      <c r="C30" s="30" t="s">
        <v>17</v>
      </c>
      <c r="D30" s="17"/>
      <c r="E30" s="18" t="s">
        <v>24</v>
      </c>
      <c r="F30" s="18" t="s">
        <v>24</v>
      </c>
      <c r="G30" s="18" t="s">
        <v>24</v>
      </c>
      <c r="H30" s="19" t="s">
        <v>24</v>
      </c>
      <c r="I30" s="17" t="s">
        <v>24</v>
      </c>
      <c r="J30" s="18" t="s">
        <v>24</v>
      </c>
      <c r="K30" s="18" t="s">
        <v>24</v>
      </c>
      <c r="L30" s="19" t="s">
        <v>24</v>
      </c>
      <c r="M30" s="17" t="s">
        <v>24</v>
      </c>
      <c r="N30" s="18" t="s">
        <v>24</v>
      </c>
      <c r="O30" s="18" t="s">
        <v>24</v>
      </c>
      <c r="P30" s="18" t="s">
        <v>24</v>
      </c>
      <c r="Q30" s="19" t="s">
        <v>24</v>
      </c>
      <c r="R30" s="17" t="s">
        <v>24</v>
      </c>
      <c r="S30" s="18" t="s">
        <v>24</v>
      </c>
      <c r="T30" s="18" t="s">
        <v>24</v>
      </c>
      <c r="U30" s="19" t="s">
        <v>24</v>
      </c>
      <c r="V30" s="36" t="s">
        <v>26</v>
      </c>
      <c r="W30" s="34" t="s">
        <v>26</v>
      </c>
      <c r="X30" s="18" t="s">
        <v>24</v>
      </c>
      <c r="Y30" s="18" t="s">
        <v>24</v>
      </c>
      <c r="Z30" s="19" t="s">
        <v>24</v>
      </c>
      <c r="AA30" s="17" t="s">
        <v>24</v>
      </c>
      <c r="AB30" s="18" t="s">
        <v>24</v>
      </c>
      <c r="AC30" s="18" t="s">
        <v>24</v>
      </c>
      <c r="AD30" s="19" t="s">
        <v>24</v>
      </c>
      <c r="AE30" s="17" t="s">
        <v>24</v>
      </c>
      <c r="AF30" s="18" t="s">
        <v>24</v>
      </c>
      <c r="AG30" s="18" t="s">
        <v>24</v>
      </c>
      <c r="AH30" s="19" t="s">
        <v>24</v>
      </c>
      <c r="AI30" s="17" t="s">
        <v>24</v>
      </c>
      <c r="AJ30" s="18" t="s">
        <v>24</v>
      </c>
      <c r="AK30" s="18" t="s">
        <v>24</v>
      </c>
      <c r="AL30" s="19" t="s">
        <v>24</v>
      </c>
      <c r="AM30" s="102" t="s">
        <v>27</v>
      </c>
      <c r="AN30" s="18" t="s">
        <v>24</v>
      </c>
      <c r="AO30" s="18" t="s">
        <v>24</v>
      </c>
      <c r="AP30" s="18" t="s">
        <v>24</v>
      </c>
      <c r="AQ30" s="19" t="s">
        <v>24</v>
      </c>
      <c r="AR30" s="48" t="s">
        <v>24</v>
      </c>
      <c r="AS30" s="56" t="s">
        <v>27</v>
      </c>
      <c r="AT30" s="18" t="s">
        <v>24</v>
      </c>
      <c r="AU30" s="393" t="s">
        <v>29</v>
      </c>
      <c r="AV30" s="387"/>
      <c r="AW30" s="384"/>
      <c r="AX30" s="40"/>
      <c r="AY30" s="334" t="s">
        <v>29</v>
      </c>
      <c r="AZ30" s="6">
        <f>COUNTIF(D26:AV32,"па")</f>
        <v>6</v>
      </c>
      <c r="BA30" s="7">
        <f t="shared" ref="BA30" si="3">SUM(AZ30*6)</f>
        <v>36</v>
      </c>
      <c r="BB30" s="54" t="s">
        <v>29</v>
      </c>
      <c r="BC30" s="6"/>
      <c r="BD30" s="7">
        <v>36</v>
      </c>
      <c r="BE30" s="348">
        <f t="shared" si="2"/>
        <v>0</v>
      </c>
    </row>
    <row r="31" spans="1:61" s="2" customFormat="1" ht="10.5" customHeight="1" thickBot="1" x14ac:dyDescent="0.25">
      <c r="A31" s="629"/>
      <c r="B31" s="664"/>
      <c r="C31" s="30" t="s">
        <v>18</v>
      </c>
      <c r="D31" s="17"/>
      <c r="E31" s="18" t="s">
        <v>24</v>
      </c>
      <c r="F31" s="18" t="s">
        <v>24</v>
      </c>
      <c r="G31" s="18" t="s">
        <v>24</v>
      </c>
      <c r="H31" s="19" t="s">
        <v>24</v>
      </c>
      <c r="I31" s="17" t="s">
        <v>24</v>
      </c>
      <c r="J31" s="18" t="s">
        <v>24</v>
      </c>
      <c r="K31" s="18" t="s">
        <v>24</v>
      </c>
      <c r="L31" s="19" t="s">
        <v>24</v>
      </c>
      <c r="M31" s="17" t="s">
        <v>24</v>
      </c>
      <c r="N31" s="18" t="s">
        <v>24</v>
      </c>
      <c r="O31" s="18" t="s">
        <v>24</v>
      </c>
      <c r="P31" s="18" t="s">
        <v>24</v>
      </c>
      <c r="Q31" s="19" t="s">
        <v>24</v>
      </c>
      <c r="R31" s="17" t="s">
        <v>24</v>
      </c>
      <c r="S31" s="18" t="s">
        <v>24</v>
      </c>
      <c r="T31" s="18" t="s">
        <v>24</v>
      </c>
      <c r="U31" s="19" t="s">
        <v>24</v>
      </c>
      <c r="V31" s="36" t="s">
        <v>26</v>
      </c>
      <c r="W31" s="34" t="s">
        <v>26</v>
      </c>
      <c r="X31" s="18" t="s">
        <v>24</v>
      </c>
      <c r="Y31" s="18" t="s">
        <v>24</v>
      </c>
      <c r="Z31" s="19" t="s">
        <v>24</v>
      </c>
      <c r="AA31" s="17" t="s">
        <v>24</v>
      </c>
      <c r="AB31" s="18" t="s">
        <v>24</v>
      </c>
      <c r="AC31" s="18" t="s">
        <v>24</v>
      </c>
      <c r="AD31" s="19" t="s">
        <v>24</v>
      </c>
      <c r="AE31" s="17" t="s">
        <v>24</v>
      </c>
      <c r="AF31" s="18" t="s">
        <v>24</v>
      </c>
      <c r="AG31" s="18" t="s">
        <v>24</v>
      </c>
      <c r="AH31" s="19" t="s">
        <v>24</v>
      </c>
      <c r="AI31" s="17" t="s">
        <v>24</v>
      </c>
      <c r="AJ31" s="18" t="s">
        <v>24</v>
      </c>
      <c r="AK31" s="18" t="s">
        <v>24</v>
      </c>
      <c r="AL31" s="19" t="s">
        <v>24</v>
      </c>
      <c r="AM31" s="17" t="s">
        <v>24</v>
      </c>
      <c r="AN31" s="56" t="s">
        <v>27</v>
      </c>
      <c r="AO31" s="18" t="s">
        <v>24</v>
      </c>
      <c r="AP31" s="18" t="s">
        <v>24</v>
      </c>
      <c r="AQ31" s="19" t="s">
        <v>24</v>
      </c>
      <c r="AR31" s="48" t="s">
        <v>24</v>
      </c>
      <c r="AS31" s="18" t="s">
        <v>24</v>
      </c>
      <c r="AT31" s="18" t="s">
        <v>24</v>
      </c>
      <c r="AU31" s="393" t="s">
        <v>29</v>
      </c>
      <c r="AV31" s="387"/>
      <c r="AW31" s="384"/>
      <c r="AX31" s="40"/>
      <c r="AY31" s="335" t="s">
        <v>32</v>
      </c>
      <c r="AZ31" s="12">
        <f>COUNTIF(D26:AV32,"пп")</f>
        <v>0</v>
      </c>
      <c r="BA31" s="13">
        <f>SUM(AZ31*6)</f>
        <v>0</v>
      </c>
      <c r="BB31" s="69" t="s">
        <v>32</v>
      </c>
      <c r="BC31" s="12"/>
      <c r="BD31" s="13">
        <v>0</v>
      </c>
      <c r="BE31" s="582">
        <f t="shared" si="2"/>
        <v>0</v>
      </c>
      <c r="BI31" s="96"/>
    </row>
    <row r="32" spans="1:61" s="2" customFormat="1" ht="10.5" customHeight="1" thickBot="1" x14ac:dyDescent="0.25">
      <c r="A32" s="630"/>
      <c r="B32" s="665"/>
      <c r="C32" s="97" t="s">
        <v>19</v>
      </c>
      <c r="D32" s="91" t="s">
        <v>25</v>
      </c>
      <c r="E32" s="92" t="s">
        <v>25</v>
      </c>
      <c r="F32" s="92" t="s">
        <v>25</v>
      </c>
      <c r="G32" s="92" t="s">
        <v>25</v>
      </c>
      <c r="H32" s="93" t="s">
        <v>25</v>
      </c>
      <c r="I32" s="91" t="s">
        <v>25</v>
      </c>
      <c r="J32" s="92" t="s">
        <v>25</v>
      </c>
      <c r="K32" s="92" t="s">
        <v>25</v>
      </c>
      <c r="L32" s="93" t="s">
        <v>25</v>
      </c>
      <c r="M32" s="91" t="s">
        <v>25</v>
      </c>
      <c r="N32" s="92" t="s">
        <v>25</v>
      </c>
      <c r="O32" s="92" t="s">
        <v>25</v>
      </c>
      <c r="P32" s="92" t="s">
        <v>25</v>
      </c>
      <c r="Q32" s="93" t="s">
        <v>25</v>
      </c>
      <c r="R32" s="91" t="s">
        <v>25</v>
      </c>
      <c r="S32" s="92" t="s">
        <v>25</v>
      </c>
      <c r="T32" s="92" t="s">
        <v>25</v>
      </c>
      <c r="U32" s="93" t="s">
        <v>25</v>
      </c>
      <c r="V32" s="37" t="s">
        <v>26</v>
      </c>
      <c r="W32" s="49" t="s">
        <v>26</v>
      </c>
      <c r="X32" s="92" t="s">
        <v>25</v>
      </c>
      <c r="Y32" s="92" t="s">
        <v>25</v>
      </c>
      <c r="Z32" s="93" t="s">
        <v>25</v>
      </c>
      <c r="AA32" s="91" t="s">
        <v>25</v>
      </c>
      <c r="AB32" s="92" t="s">
        <v>25</v>
      </c>
      <c r="AC32" s="92" t="s">
        <v>25</v>
      </c>
      <c r="AD32" s="93" t="s">
        <v>25</v>
      </c>
      <c r="AE32" s="91" t="s">
        <v>25</v>
      </c>
      <c r="AF32" s="92" t="s">
        <v>25</v>
      </c>
      <c r="AG32" s="92" t="s">
        <v>25</v>
      </c>
      <c r="AH32" s="93" t="s">
        <v>25</v>
      </c>
      <c r="AI32" s="91" t="s">
        <v>25</v>
      </c>
      <c r="AJ32" s="92" t="s">
        <v>25</v>
      </c>
      <c r="AK32" s="92" t="s">
        <v>25</v>
      </c>
      <c r="AL32" s="93" t="s">
        <v>25</v>
      </c>
      <c r="AM32" s="91" t="s">
        <v>25</v>
      </c>
      <c r="AN32" s="92" t="s">
        <v>25</v>
      </c>
      <c r="AO32" s="92" t="s">
        <v>25</v>
      </c>
      <c r="AP32" s="92" t="s">
        <v>25</v>
      </c>
      <c r="AQ32" s="93" t="s">
        <v>25</v>
      </c>
      <c r="AR32" s="94" t="s">
        <v>25</v>
      </c>
      <c r="AS32" s="92" t="s">
        <v>25</v>
      </c>
      <c r="AT32" s="92" t="s">
        <v>25</v>
      </c>
      <c r="AU32" s="95" t="s">
        <v>25</v>
      </c>
      <c r="AV32" s="381" t="s">
        <v>25</v>
      </c>
      <c r="AW32" s="385"/>
      <c r="AX32" s="41"/>
      <c r="AY32" s="336"/>
      <c r="AZ32" s="62"/>
      <c r="BA32" s="63">
        <f>SUM(BA26,BA29:BA31)</f>
        <v>1446</v>
      </c>
      <c r="BB32" s="68"/>
      <c r="BC32" s="62"/>
      <c r="BD32" s="63">
        <f>SUM(BD26:BD27,BD29:BD31)</f>
        <v>1476</v>
      </c>
      <c r="BE32" s="583">
        <f>SUM(BE26:BE27,BE29:BE31)</f>
        <v>12</v>
      </c>
    </row>
    <row r="33" spans="1:61" s="2" customFormat="1" ht="6" customHeight="1" thickBot="1" x14ac:dyDescent="0.25">
      <c r="A33" s="249"/>
      <c r="B33" s="231"/>
      <c r="C33" s="232"/>
      <c r="D33" s="233"/>
      <c r="E33" s="234"/>
      <c r="F33" s="234"/>
      <c r="G33" s="234"/>
      <c r="H33" s="235"/>
      <c r="I33" s="233"/>
      <c r="J33" s="234"/>
      <c r="K33" s="234"/>
      <c r="L33" s="235"/>
      <c r="M33" s="233"/>
      <c r="N33" s="234"/>
      <c r="O33" s="234"/>
      <c r="P33" s="234"/>
      <c r="Q33" s="235"/>
      <c r="R33" s="233"/>
      <c r="S33" s="234"/>
      <c r="T33" s="234"/>
      <c r="U33" s="237"/>
      <c r="V33" s="238"/>
      <c r="W33" s="234"/>
      <c r="X33" s="234"/>
      <c r="Y33" s="234"/>
      <c r="Z33" s="235"/>
      <c r="AA33" s="233"/>
      <c r="AB33" s="234"/>
      <c r="AC33" s="234"/>
      <c r="AD33" s="237"/>
      <c r="AE33" s="233"/>
      <c r="AF33" s="234"/>
      <c r="AG33" s="234"/>
      <c r="AH33" s="235"/>
      <c r="AI33" s="233"/>
      <c r="AJ33" s="234"/>
      <c r="AK33" s="234"/>
      <c r="AL33" s="235"/>
      <c r="AM33" s="233"/>
      <c r="AN33" s="234"/>
      <c r="AO33" s="234"/>
      <c r="AP33" s="234"/>
      <c r="AQ33" s="240"/>
      <c r="AR33" s="296"/>
      <c r="AS33" s="242"/>
      <c r="AT33" s="234"/>
      <c r="AU33" s="235"/>
      <c r="AV33" s="397"/>
      <c r="AW33" s="322"/>
      <c r="AX33" s="243"/>
      <c r="AY33" s="341"/>
      <c r="AZ33" s="245"/>
      <c r="BA33" s="246"/>
      <c r="BB33" s="341"/>
      <c r="BC33" s="245"/>
      <c r="BD33" s="246"/>
      <c r="BE33" s="247"/>
    </row>
    <row r="34" spans="1:61" s="2" customFormat="1" ht="12" customHeight="1" x14ac:dyDescent="0.2">
      <c r="A34" s="629" t="s">
        <v>49</v>
      </c>
      <c r="B34" s="645" t="s">
        <v>69</v>
      </c>
      <c r="C34" s="222" t="s">
        <v>20</v>
      </c>
      <c r="D34" s="14"/>
      <c r="E34" s="15" t="s">
        <v>24</v>
      </c>
      <c r="F34" s="15" t="s">
        <v>24</v>
      </c>
      <c r="G34" s="15" t="s">
        <v>24</v>
      </c>
      <c r="H34" s="16" t="s">
        <v>24</v>
      </c>
      <c r="I34" s="14" t="s">
        <v>24</v>
      </c>
      <c r="J34" s="15" t="s">
        <v>24</v>
      </c>
      <c r="K34" s="15" t="s">
        <v>24</v>
      </c>
      <c r="L34" s="16" t="s">
        <v>24</v>
      </c>
      <c r="M34" s="14" t="s">
        <v>24</v>
      </c>
      <c r="N34" s="189" t="s">
        <v>27</v>
      </c>
      <c r="O34" s="15" t="s">
        <v>24</v>
      </c>
      <c r="P34" s="15" t="s">
        <v>24</v>
      </c>
      <c r="Q34" s="16" t="s">
        <v>24</v>
      </c>
      <c r="R34" s="14" t="s">
        <v>24</v>
      </c>
      <c r="S34" s="15" t="s">
        <v>24</v>
      </c>
      <c r="T34" s="15" t="s">
        <v>24</v>
      </c>
      <c r="U34" s="16" t="s">
        <v>24</v>
      </c>
      <c r="V34" s="403" t="s">
        <v>29</v>
      </c>
      <c r="W34" s="35" t="s">
        <v>26</v>
      </c>
      <c r="X34" s="35" t="s">
        <v>26</v>
      </c>
      <c r="Y34" s="15" t="s">
        <v>24</v>
      </c>
      <c r="Z34" s="16" t="s">
        <v>24</v>
      </c>
      <c r="AA34" s="14" t="s">
        <v>24</v>
      </c>
      <c r="AB34" s="15" t="s">
        <v>24</v>
      </c>
      <c r="AC34" s="15" t="s">
        <v>24</v>
      </c>
      <c r="AD34" s="487" t="s">
        <v>27</v>
      </c>
      <c r="AE34" s="14" t="s">
        <v>24</v>
      </c>
      <c r="AF34" s="195" t="s">
        <v>27</v>
      </c>
      <c r="AG34" s="15" t="s">
        <v>24</v>
      </c>
      <c r="AH34" s="16" t="s">
        <v>24</v>
      </c>
      <c r="AI34" s="14" t="s">
        <v>24</v>
      </c>
      <c r="AJ34" s="15" t="s">
        <v>24</v>
      </c>
      <c r="AK34" s="15" t="s">
        <v>24</v>
      </c>
      <c r="AL34" s="16" t="s">
        <v>24</v>
      </c>
      <c r="AM34" s="14" t="s">
        <v>24</v>
      </c>
      <c r="AN34" s="15" t="s">
        <v>24</v>
      </c>
      <c r="AO34" s="189" t="s">
        <v>27</v>
      </c>
      <c r="AP34" s="15" t="s">
        <v>24</v>
      </c>
      <c r="AQ34" s="16" t="s">
        <v>24</v>
      </c>
      <c r="AR34" s="47" t="s">
        <v>24</v>
      </c>
      <c r="AS34" s="15" t="s">
        <v>24</v>
      </c>
      <c r="AT34" s="15" t="s">
        <v>24</v>
      </c>
      <c r="AU34" s="443" t="s">
        <v>29</v>
      </c>
      <c r="AV34" s="395" t="s">
        <v>29</v>
      </c>
      <c r="AW34" s="383"/>
      <c r="AX34" s="39"/>
      <c r="AY34" s="74" t="s">
        <v>23</v>
      </c>
      <c r="AZ34" s="3">
        <f>COUNTIF(D34:AV40,"уп")</f>
        <v>30</v>
      </c>
      <c r="BA34" s="4">
        <f>SUM(AZ34*6)</f>
        <v>180</v>
      </c>
      <c r="BB34" s="26" t="s">
        <v>23</v>
      </c>
      <c r="BC34" s="3"/>
      <c r="BD34" s="4">
        <v>180</v>
      </c>
      <c r="BE34" s="485">
        <f>SUM(BA34-BD34)</f>
        <v>0</v>
      </c>
    </row>
    <row r="35" spans="1:61" s="2" customFormat="1" ht="11.25" customHeight="1" x14ac:dyDescent="0.2">
      <c r="A35" s="629"/>
      <c r="B35" s="645"/>
      <c r="C35" s="30" t="s">
        <v>21</v>
      </c>
      <c r="D35" s="17"/>
      <c r="E35" s="18" t="s">
        <v>24</v>
      </c>
      <c r="F35" s="18" t="s">
        <v>24</v>
      </c>
      <c r="G35" s="18" t="s">
        <v>24</v>
      </c>
      <c r="H35" s="19" t="s">
        <v>24</v>
      </c>
      <c r="I35" s="17" t="s">
        <v>24</v>
      </c>
      <c r="J35" s="18" t="s">
        <v>24</v>
      </c>
      <c r="K35" s="18" t="s">
        <v>24</v>
      </c>
      <c r="L35" s="19" t="s">
        <v>24</v>
      </c>
      <c r="M35" s="17" t="s">
        <v>24</v>
      </c>
      <c r="N35" s="18" t="s">
        <v>24</v>
      </c>
      <c r="O35" s="18" t="s">
        <v>24</v>
      </c>
      <c r="P35" s="18" t="s">
        <v>24</v>
      </c>
      <c r="Q35" s="19" t="s">
        <v>24</v>
      </c>
      <c r="R35" s="17" t="s">
        <v>24</v>
      </c>
      <c r="S35" s="18" t="s">
        <v>24</v>
      </c>
      <c r="T35" s="18" t="s">
        <v>24</v>
      </c>
      <c r="U35" s="44" t="s">
        <v>29</v>
      </c>
      <c r="V35" s="36" t="s">
        <v>26</v>
      </c>
      <c r="W35" s="34" t="s">
        <v>26</v>
      </c>
      <c r="X35" s="18" t="s">
        <v>24</v>
      </c>
      <c r="Y35" s="18" t="s">
        <v>24</v>
      </c>
      <c r="Z35" s="19" t="s">
        <v>24</v>
      </c>
      <c r="AA35" s="17" t="s">
        <v>24</v>
      </c>
      <c r="AB35" s="18" t="s">
        <v>24</v>
      </c>
      <c r="AC35" s="18" t="s">
        <v>24</v>
      </c>
      <c r="AD35" s="19" t="s">
        <v>24</v>
      </c>
      <c r="AE35" s="17" t="s">
        <v>24</v>
      </c>
      <c r="AF35" s="18" t="s">
        <v>24</v>
      </c>
      <c r="AG35" s="18" t="s">
        <v>24</v>
      </c>
      <c r="AH35" s="19" t="s">
        <v>24</v>
      </c>
      <c r="AI35" s="17" t="s">
        <v>24</v>
      </c>
      <c r="AJ35" s="18" t="s">
        <v>24</v>
      </c>
      <c r="AK35" s="18" t="s">
        <v>24</v>
      </c>
      <c r="AL35" s="19" t="s">
        <v>24</v>
      </c>
      <c r="AM35" s="17" t="s">
        <v>24</v>
      </c>
      <c r="AN35" s="18" t="s">
        <v>24</v>
      </c>
      <c r="AO35" s="18" t="s">
        <v>24</v>
      </c>
      <c r="AP35" s="18" t="s">
        <v>24</v>
      </c>
      <c r="AQ35" s="19" t="s">
        <v>24</v>
      </c>
      <c r="AR35" s="48" t="s">
        <v>24</v>
      </c>
      <c r="AS35" s="18" t="s">
        <v>24</v>
      </c>
      <c r="AT35" s="18" t="s">
        <v>24</v>
      </c>
      <c r="AU35" s="393" t="s">
        <v>29</v>
      </c>
      <c r="AV35" s="396" t="s">
        <v>29</v>
      </c>
      <c r="AW35" s="384"/>
      <c r="AX35" s="40"/>
      <c r="AY35" s="38" t="s">
        <v>27</v>
      </c>
      <c r="AZ35" s="6">
        <f>COUNTIF(D34:AV40,"п")</f>
        <v>7</v>
      </c>
      <c r="BA35" s="7">
        <f t="shared" ref="BA35:BA36" si="4">SUM(AZ35*6)</f>
        <v>42</v>
      </c>
      <c r="BB35" s="38" t="s">
        <v>27</v>
      </c>
      <c r="BC35" s="6"/>
      <c r="BD35" s="7">
        <v>0</v>
      </c>
      <c r="BE35" s="348">
        <f t="shared" ref="BE35:BE40" si="5">SUM(BA35-BD35)</f>
        <v>42</v>
      </c>
    </row>
    <row r="36" spans="1:61" s="2" customFormat="1" ht="10.5" customHeight="1" x14ac:dyDescent="0.2">
      <c r="A36" s="629"/>
      <c r="B36" s="645"/>
      <c r="C36" s="30" t="s">
        <v>22</v>
      </c>
      <c r="D36" s="17"/>
      <c r="E36" s="18" t="s">
        <v>24</v>
      </c>
      <c r="F36" s="18" t="s">
        <v>24</v>
      </c>
      <c r="G36" s="18" t="s">
        <v>24</v>
      </c>
      <c r="H36" s="19" t="s">
        <v>24</v>
      </c>
      <c r="I36" s="17" t="s">
        <v>24</v>
      </c>
      <c r="J36" s="18" t="s">
        <v>24</v>
      </c>
      <c r="K36" s="18" t="s">
        <v>24</v>
      </c>
      <c r="L36" s="19" t="s">
        <v>24</v>
      </c>
      <c r="M36" s="17" t="s">
        <v>24</v>
      </c>
      <c r="N36" s="18" t="s">
        <v>24</v>
      </c>
      <c r="O36" s="18" t="s">
        <v>24</v>
      </c>
      <c r="P36" s="18" t="s">
        <v>24</v>
      </c>
      <c r="Q36" s="19" t="s">
        <v>24</v>
      </c>
      <c r="R36" s="17" t="s">
        <v>24</v>
      </c>
      <c r="S36" s="18" t="s">
        <v>24</v>
      </c>
      <c r="T36" s="18" t="s">
        <v>24</v>
      </c>
      <c r="U36" s="44" t="s">
        <v>29</v>
      </c>
      <c r="V36" s="36" t="s">
        <v>26</v>
      </c>
      <c r="W36" s="34" t="s">
        <v>26</v>
      </c>
      <c r="X36" s="18" t="s">
        <v>24</v>
      </c>
      <c r="Y36" s="18" t="s">
        <v>24</v>
      </c>
      <c r="Z36" s="19" t="s">
        <v>24</v>
      </c>
      <c r="AA36" s="17" t="s">
        <v>24</v>
      </c>
      <c r="AB36" s="18" t="s">
        <v>24</v>
      </c>
      <c r="AC36" s="18" t="s">
        <v>24</v>
      </c>
      <c r="AD36" s="19" t="s">
        <v>24</v>
      </c>
      <c r="AE36" s="17" t="s">
        <v>24</v>
      </c>
      <c r="AF36" s="18" t="s">
        <v>24</v>
      </c>
      <c r="AG36" s="18" t="s">
        <v>24</v>
      </c>
      <c r="AH36" s="19" t="s">
        <v>24</v>
      </c>
      <c r="AI36" s="17" t="s">
        <v>24</v>
      </c>
      <c r="AJ36" s="18" t="s">
        <v>24</v>
      </c>
      <c r="AK36" s="18" t="s">
        <v>24</v>
      </c>
      <c r="AL36" s="19" t="s">
        <v>24</v>
      </c>
      <c r="AM36" s="17" t="s">
        <v>24</v>
      </c>
      <c r="AN36" s="18" t="s">
        <v>24</v>
      </c>
      <c r="AO36" s="18" t="s">
        <v>24</v>
      </c>
      <c r="AP36" s="18" t="s">
        <v>24</v>
      </c>
      <c r="AQ36" s="19" t="s">
        <v>24</v>
      </c>
      <c r="AR36" s="48" t="s">
        <v>24</v>
      </c>
      <c r="AS36" s="18" t="s">
        <v>24</v>
      </c>
      <c r="AT36" s="209" t="s">
        <v>29</v>
      </c>
      <c r="AU36" s="393" t="s">
        <v>29</v>
      </c>
      <c r="AV36" s="387"/>
      <c r="AW36" s="384"/>
      <c r="AX36" s="40"/>
      <c r="AY36" s="36" t="s">
        <v>26</v>
      </c>
      <c r="AZ36" s="6">
        <f>COUNTIF(D34:AV40,"к")</f>
        <v>14</v>
      </c>
      <c r="BA36" s="7">
        <f t="shared" si="4"/>
        <v>84</v>
      </c>
      <c r="BB36" s="36" t="s">
        <v>26</v>
      </c>
      <c r="BC36" s="6"/>
      <c r="BD36" s="7">
        <v>84</v>
      </c>
      <c r="BE36" s="348">
        <f t="shared" si="5"/>
        <v>0</v>
      </c>
    </row>
    <row r="37" spans="1:61" s="2" customFormat="1" ht="10.5" customHeight="1" x14ac:dyDescent="0.2">
      <c r="A37" s="629"/>
      <c r="B37" s="645"/>
      <c r="C37" s="30" t="s">
        <v>16</v>
      </c>
      <c r="D37" s="17"/>
      <c r="E37" s="18" t="s">
        <v>24</v>
      </c>
      <c r="F37" s="18" t="s">
        <v>24</v>
      </c>
      <c r="G37" s="18" t="s">
        <v>24</v>
      </c>
      <c r="H37" s="19" t="s">
        <v>24</v>
      </c>
      <c r="I37" s="17" t="s">
        <v>24</v>
      </c>
      <c r="J37" s="18" t="s">
        <v>24</v>
      </c>
      <c r="K37" s="18" t="s">
        <v>24</v>
      </c>
      <c r="L37" s="19" t="s">
        <v>24</v>
      </c>
      <c r="M37" s="17" t="s">
        <v>24</v>
      </c>
      <c r="N37" s="18" t="s">
        <v>24</v>
      </c>
      <c r="O37" s="18" t="s">
        <v>24</v>
      </c>
      <c r="P37" s="18" t="s">
        <v>24</v>
      </c>
      <c r="Q37" s="19" t="s">
        <v>24</v>
      </c>
      <c r="R37" s="17" t="s">
        <v>24</v>
      </c>
      <c r="S37" s="18" t="s">
        <v>24</v>
      </c>
      <c r="T37" s="18" t="s">
        <v>24</v>
      </c>
      <c r="U37" s="44" t="s">
        <v>29</v>
      </c>
      <c r="V37" s="36" t="s">
        <v>26</v>
      </c>
      <c r="W37" s="34" t="s">
        <v>26</v>
      </c>
      <c r="X37" s="18" t="s">
        <v>24</v>
      </c>
      <c r="Y37" s="18" t="s">
        <v>24</v>
      </c>
      <c r="Z37" s="19" t="s">
        <v>24</v>
      </c>
      <c r="AA37" s="17" t="s">
        <v>24</v>
      </c>
      <c r="AB37" s="18" t="s">
        <v>24</v>
      </c>
      <c r="AC37" s="18" t="s">
        <v>24</v>
      </c>
      <c r="AD37" s="19" t="s">
        <v>24</v>
      </c>
      <c r="AE37" s="17" t="s">
        <v>24</v>
      </c>
      <c r="AF37" s="18" t="s">
        <v>24</v>
      </c>
      <c r="AG37" s="18" t="s">
        <v>24</v>
      </c>
      <c r="AH37" s="19" t="s">
        <v>24</v>
      </c>
      <c r="AI37" s="17" t="s">
        <v>24</v>
      </c>
      <c r="AJ37" s="18" t="s">
        <v>24</v>
      </c>
      <c r="AK37" s="18" t="s">
        <v>24</v>
      </c>
      <c r="AL37" s="19" t="s">
        <v>24</v>
      </c>
      <c r="AM37" s="17" t="s">
        <v>24</v>
      </c>
      <c r="AN37" s="18" t="s">
        <v>24</v>
      </c>
      <c r="AO37" s="18" t="s">
        <v>24</v>
      </c>
      <c r="AP37" s="18" t="s">
        <v>24</v>
      </c>
      <c r="AQ37" s="19" t="s">
        <v>24</v>
      </c>
      <c r="AR37" s="48" t="s">
        <v>24</v>
      </c>
      <c r="AS37" s="18" t="s">
        <v>24</v>
      </c>
      <c r="AT37" s="209" t="s">
        <v>29</v>
      </c>
      <c r="AU37" s="393" t="s">
        <v>29</v>
      </c>
      <c r="AV37" s="387"/>
      <c r="AW37" s="384"/>
      <c r="AX37" s="40"/>
      <c r="AY37" s="17" t="s">
        <v>24</v>
      </c>
      <c r="AZ37" s="6">
        <f>COUNTIF($D$34:$AV$40,"то")</f>
        <v>193</v>
      </c>
      <c r="BA37" s="53">
        <f>SUM(AZ37*6)</f>
        <v>1158</v>
      </c>
      <c r="BB37" s="17" t="s">
        <v>24</v>
      </c>
      <c r="BC37" s="6"/>
      <c r="BD37" s="53">
        <v>1188</v>
      </c>
      <c r="BE37" s="348">
        <f t="shared" si="5"/>
        <v>-30</v>
      </c>
    </row>
    <row r="38" spans="1:61" s="2" customFormat="1" ht="10.5" customHeight="1" x14ac:dyDescent="0.2">
      <c r="A38" s="629"/>
      <c r="B38" s="645"/>
      <c r="C38" s="30" t="s">
        <v>17</v>
      </c>
      <c r="D38" s="17"/>
      <c r="E38" s="25" t="s">
        <v>23</v>
      </c>
      <c r="F38" s="25" t="s">
        <v>23</v>
      </c>
      <c r="G38" s="25" t="s">
        <v>23</v>
      </c>
      <c r="H38" s="28" t="s">
        <v>23</v>
      </c>
      <c r="I38" s="27" t="s">
        <v>23</v>
      </c>
      <c r="J38" s="25" t="s">
        <v>23</v>
      </c>
      <c r="K38" s="25" t="s">
        <v>23</v>
      </c>
      <c r="L38" s="28" t="s">
        <v>23</v>
      </c>
      <c r="M38" s="27" t="s">
        <v>23</v>
      </c>
      <c r="N38" s="25" t="s">
        <v>23</v>
      </c>
      <c r="O38" s="25" t="s">
        <v>23</v>
      </c>
      <c r="P38" s="25" t="s">
        <v>23</v>
      </c>
      <c r="Q38" s="28" t="s">
        <v>23</v>
      </c>
      <c r="R38" s="27" t="s">
        <v>23</v>
      </c>
      <c r="S38" s="25" t="s">
        <v>23</v>
      </c>
      <c r="T38" s="25" t="s">
        <v>23</v>
      </c>
      <c r="U38" s="44" t="s">
        <v>29</v>
      </c>
      <c r="V38" s="36" t="s">
        <v>26</v>
      </c>
      <c r="W38" s="34" t="s">
        <v>26</v>
      </c>
      <c r="X38" s="25" t="s">
        <v>23</v>
      </c>
      <c r="Y38" s="25" t="s">
        <v>23</v>
      </c>
      <c r="Z38" s="28" t="s">
        <v>23</v>
      </c>
      <c r="AA38" s="27" t="s">
        <v>23</v>
      </c>
      <c r="AB38" s="25" t="s">
        <v>23</v>
      </c>
      <c r="AC38" s="25" t="s">
        <v>23</v>
      </c>
      <c r="AD38" s="28" t="s">
        <v>23</v>
      </c>
      <c r="AE38" s="27" t="s">
        <v>23</v>
      </c>
      <c r="AF38" s="25" t="s">
        <v>23</v>
      </c>
      <c r="AG38" s="25" t="s">
        <v>23</v>
      </c>
      <c r="AH38" s="28" t="s">
        <v>23</v>
      </c>
      <c r="AI38" s="27" t="s">
        <v>23</v>
      </c>
      <c r="AJ38" s="25" t="s">
        <v>23</v>
      </c>
      <c r="AK38" s="25" t="s">
        <v>23</v>
      </c>
      <c r="AL38" s="19" t="s">
        <v>24</v>
      </c>
      <c r="AM38" s="102" t="s">
        <v>27</v>
      </c>
      <c r="AN38" s="18" t="s">
        <v>24</v>
      </c>
      <c r="AO38" s="18" t="s">
        <v>24</v>
      </c>
      <c r="AP38" s="18" t="s">
        <v>24</v>
      </c>
      <c r="AQ38" s="19" t="s">
        <v>24</v>
      </c>
      <c r="AR38" s="48" t="s">
        <v>24</v>
      </c>
      <c r="AS38" s="56" t="s">
        <v>27</v>
      </c>
      <c r="AT38" s="209" t="s">
        <v>29</v>
      </c>
      <c r="AU38" s="393" t="s">
        <v>29</v>
      </c>
      <c r="AV38" s="387"/>
      <c r="AW38" s="384"/>
      <c r="AX38" s="40"/>
      <c r="AY38" s="54" t="s">
        <v>29</v>
      </c>
      <c r="AZ38" s="6">
        <f>COUNTIF(D34:AV40,"па")</f>
        <v>18</v>
      </c>
      <c r="BA38" s="7">
        <f t="shared" ref="BA38" si="6">SUM(AZ38*6)</f>
        <v>108</v>
      </c>
      <c r="BB38" s="54" t="s">
        <v>29</v>
      </c>
      <c r="BC38" s="6"/>
      <c r="BD38" s="7">
        <v>108</v>
      </c>
      <c r="BE38" s="348">
        <f t="shared" si="5"/>
        <v>0</v>
      </c>
    </row>
    <row r="39" spans="1:61" s="2" customFormat="1" ht="10.5" customHeight="1" x14ac:dyDescent="0.2">
      <c r="A39" s="629"/>
      <c r="B39" s="645"/>
      <c r="C39" s="30" t="s">
        <v>18</v>
      </c>
      <c r="D39" s="17"/>
      <c r="E39" s="18" t="s">
        <v>24</v>
      </c>
      <c r="F39" s="18" t="s">
        <v>24</v>
      </c>
      <c r="G39" s="18" t="s">
        <v>24</v>
      </c>
      <c r="H39" s="19" t="s">
        <v>24</v>
      </c>
      <c r="I39" s="17" t="s">
        <v>24</v>
      </c>
      <c r="J39" s="18" t="s">
        <v>24</v>
      </c>
      <c r="K39" s="18" t="s">
        <v>24</v>
      </c>
      <c r="L39" s="19" t="s">
        <v>24</v>
      </c>
      <c r="M39" s="17" t="s">
        <v>24</v>
      </c>
      <c r="N39" s="18" t="s">
        <v>24</v>
      </c>
      <c r="O39" s="18" t="s">
        <v>24</v>
      </c>
      <c r="P39" s="18" t="s">
        <v>24</v>
      </c>
      <c r="Q39" s="19" t="s">
        <v>24</v>
      </c>
      <c r="R39" s="17" t="s">
        <v>24</v>
      </c>
      <c r="S39" s="18" t="s">
        <v>24</v>
      </c>
      <c r="T39" s="18" t="s">
        <v>24</v>
      </c>
      <c r="U39" s="44" t="s">
        <v>29</v>
      </c>
      <c r="V39" s="36" t="s">
        <v>26</v>
      </c>
      <c r="W39" s="34" t="s">
        <v>26</v>
      </c>
      <c r="X39" s="18" t="s">
        <v>24</v>
      </c>
      <c r="Y39" s="18" t="s">
        <v>24</v>
      </c>
      <c r="Z39" s="19" t="s">
        <v>24</v>
      </c>
      <c r="AA39" s="17" t="s">
        <v>24</v>
      </c>
      <c r="AB39" s="18" t="s">
        <v>24</v>
      </c>
      <c r="AC39" s="18" t="s">
        <v>24</v>
      </c>
      <c r="AD39" s="19" t="s">
        <v>24</v>
      </c>
      <c r="AE39" s="17" t="s">
        <v>24</v>
      </c>
      <c r="AF39" s="18" t="s">
        <v>24</v>
      </c>
      <c r="AG39" s="18" t="s">
        <v>24</v>
      </c>
      <c r="AH39" s="19" t="s">
        <v>24</v>
      </c>
      <c r="AI39" s="17" t="s">
        <v>24</v>
      </c>
      <c r="AJ39" s="18" t="s">
        <v>24</v>
      </c>
      <c r="AK39" s="18" t="s">
        <v>24</v>
      </c>
      <c r="AL39" s="19" t="s">
        <v>24</v>
      </c>
      <c r="AM39" s="17" t="s">
        <v>24</v>
      </c>
      <c r="AN39" s="56" t="s">
        <v>27</v>
      </c>
      <c r="AO39" s="18" t="s">
        <v>24</v>
      </c>
      <c r="AP39" s="18" t="s">
        <v>24</v>
      </c>
      <c r="AQ39" s="19" t="s">
        <v>24</v>
      </c>
      <c r="AR39" s="48" t="s">
        <v>24</v>
      </c>
      <c r="AS39" s="18" t="s">
        <v>24</v>
      </c>
      <c r="AT39" s="209" t="s">
        <v>29</v>
      </c>
      <c r="AU39" s="393" t="s">
        <v>29</v>
      </c>
      <c r="AV39" s="387"/>
      <c r="AW39" s="384"/>
      <c r="AX39" s="40"/>
      <c r="AY39" s="69" t="s">
        <v>32</v>
      </c>
      <c r="AZ39" s="6">
        <f>COUNTIF(D34:AV40,"пп")</f>
        <v>0</v>
      </c>
      <c r="BA39" s="7">
        <f>SUM(AZ39*6)</f>
        <v>0</v>
      </c>
      <c r="BB39" s="352" t="s">
        <v>32</v>
      </c>
      <c r="BC39" s="6"/>
      <c r="BD39" s="7">
        <v>0</v>
      </c>
      <c r="BE39" s="348">
        <f t="shared" si="5"/>
        <v>0</v>
      </c>
      <c r="BI39" s="96"/>
    </row>
    <row r="40" spans="1:61" s="2" customFormat="1" ht="10.5" customHeight="1" thickBot="1" x14ac:dyDescent="0.25">
      <c r="A40" s="629"/>
      <c r="B40" s="645"/>
      <c r="C40" s="404" t="s">
        <v>19</v>
      </c>
      <c r="D40" s="91" t="s">
        <v>25</v>
      </c>
      <c r="E40" s="92" t="s">
        <v>25</v>
      </c>
      <c r="F40" s="92" t="s">
        <v>25</v>
      </c>
      <c r="G40" s="92" t="s">
        <v>25</v>
      </c>
      <c r="H40" s="93" t="s">
        <v>25</v>
      </c>
      <c r="I40" s="91" t="s">
        <v>25</v>
      </c>
      <c r="J40" s="92" t="s">
        <v>25</v>
      </c>
      <c r="K40" s="92" t="s">
        <v>25</v>
      </c>
      <c r="L40" s="93" t="s">
        <v>25</v>
      </c>
      <c r="M40" s="91" t="s">
        <v>25</v>
      </c>
      <c r="N40" s="92" t="s">
        <v>25</v>
      </c>
      <c r="O40" s="92" t="s">
        <v>25</v>
      </c>
      <c r="P40" s="92" t="s">
        <v>25</v>
      </c>
      <c r="Q40" s="93" t="s">
        <v>25</v>
      </c>
      <c r="R40" s="91" t="s">
        <v>25</v>
      </c>
      <c r="S40" s="92" t="s">
        <v>25</v>
      </c>
      <c r="T40" s="92" t="s">
        <v>25</v>
      </c>
      <c r="U40" s="93" t="s">
        <v>25</v>
      </c>
      <c r="V40" s="37" t="s">
        <v>26</v>
      </c>
      <c r="W40" s="49" t="s">
        <v>26</v>
      </c>
      <c r="X40" s="92" t="s">
        <v>25</v>
      </c>
      <c r="Y40" s="92" t="s">
        <v>25</v>
      </c>
      <c r="Z40" s="93" t="s">
        <v>25</v>
      </c>
      <c r="AA40" s="91" t="s">
        <v>25</v>
      </c>
      <c r="AB40" s="92" t="s">
        <v>25</v>
      </c>
      <c r="AC40" s="92" t="s">
        <v>25</v>
      </c>
      <c r="AD40" s="93" t="s">
        <v>25</v>
      </c>
      <c r="AE40" s="91" t="s">
        <v>25</v>
      </c>
      <c r="AF40" s="92" t="s">
        <v>25</v>
      </c>
      <c r="AG40" s="92" t="s">
        <v>25</v>
      </c>
      <c r="AH40" s="93" t="s">
        <v>25</v>
      </c>
      <c r="AI40" s="91" t="s">
        <v>25</v>
      </c>
      <c r="AJ40" s="92" t="s">
        <v>25</v>
      </c>
      <c r="AK40" s="92" t="s">
        <v>25</v>
      </c>
      <c r="AL40" s="93" t="s">
        <v>25</v>
      </c>
      <c r="AM40" s="91" t="s">
        <v>25</v>
      </c>
      <c r="AN40" s="92" t="s">
        <v>25</v>
      </c>
      <c r="AO40" s="92" t="s">
        <v>25</v>
      </c>
      <c r="AP40" s="92" t="s">
        <v>25</v>
      </c>
      <c r="AQ40" s="93" t="s">
        <v>25</v>
      </c>
      <c r="AR40" s="94" t="s">
        <v>25</v>
      </c>
      <c r="AS40" s="92" t="s">
        <v>25</v>
      </c>
      <c r="AT40" s="92" t="s">
        <v>25</v>
      </c>
      <c r="AU40" s="95" t="s">
        <v>25</v>
      </c>
      <c r="AV40" s="381" t="s">
        <v>25</v>
      </c>
      <c r="AW40" s="385"/>
      <c r="AX40" s="41"/>
      <c r="AY40" s="202" t="s">
        <v>48</v>
      </c>
      <c r="AZ40" s="12">
        <f>COUNTIF(D34:AV40,"гиа")</f>
        <v>0</v>
      </c>
      <c r="BA40" s="13">
        <f>SUM(AZ40*6)</f>
        <v>0</v>
      </c>
      <c r="BB40" s="584" t="s">
        <v>48</v>
      </c>
      <c r="BC40" s="12"/>
      <c r="BD40" s="13">
        <v>0</v>
      </c>
      <c r="BE40" s="582">
        <f t="shared" si="5"/>
        <v>0</v>
      </c>
      <c r="BI40" s="201"/>
    </row>
    <row r="41" spans="1:61" s="2" customFormat="1" ht="10.5" customHeight="1" thickBot="1" x14ac:dyDescent="0.25">
      <c r="A41" s="629"/>
      <c r="B41" s="645"/>
      <c r="C41" s="473"/>
      <c r="D41" s="586"/>
      <c r="E41" s="587"/>
      <c r="F41" s="587"/>
      <c r="G41" s="587"/>
      <c r="H41" s="588"/>
      <c r="I41" s="586"/>
      <c r="J41" s="587"/>
      <c r="K41" s="587"/>
      <c r="L41" s="588"/>
      <c r="M41" s="586"/>
      <c r="N41" s="587"/>
      <c r="O41" s="587"/>
      <c r="P41" s="587"/>
      <c r="Q41" s="588"/>
      <c r="R41" s="586"/>
      <c r="S41" s="587"/>
      <c r="T41" s="587"/>
      <c r="U41" s="588"/>
      <c r="V41" s="586"/>
      <c r="W41" s="587"/>
      <c r="X41" s="587"/>
      <c r="Y41" s="587"/>
      <c r="Z41" s="588"/>
      <c r="AA41" s="586"/>
      <c r="AB41" s="587"/>
      <c r="AC41" s="587"/>
      <c r="AD41" s="588"/>
      <c r="AE41" s="586"/>
      <c r="AF41" s="587"/>
      <c r="AG41" s="587"/>
      <c r="AH41" s="588"/>
      <c r="AI41" s="586"/>
      <c r="AJ41" s="587"/>
      <c r="AK41" s="587"/>
      <c r="AL41" s="588"/>
      <c r="AM41" s="586"/>
      <c r="AN41" s="587"/>
      <c r="AO41" s="587"/>
      <c r="AP41" s="587"/>
      <c r="AQ41" s="588"/>
      <c r="AR41" s="589"/>
      <c r="AS41" s="587"/>
      <c r="AT41" s="587"/>
      <c r="AU41" s="588"/>
      <c r="AV41" s="598"/>
      <c r="AW41" s="590"/>
      <c r="AX41" s="418"/>
      <c r="AY41" s="68"/>
      <c r="AZ41" s="62"/>
      <c r="BA41" s="63">
        <f>SUM(BA34,BA37:BA40)</f>
        <v>1446</v>
      </c>
      <c r="BB41" s="68"/>
      <c r="BC41" s="62"/>
      <c r="BD41" s="63">
        <f>SUM(BD34:BD35,BD37:BD40)</f>
        <v>1476</v>
      </c>
      <c r="BE41" s="583">
        <f>SUM(BE34:BE35,BE37:BE40)</f>
        <v>12</v>
      </c>
    </row>
    <row r="42" spans="1:61" s="2" customFormat="1" ht="6" customHeight="1" thickBot="1" x14ac:dyDescent="0.25">
      <c r="A42" s="249"/>
      <c r="B42" s="231"/>
      <c r="C42" s="232"/>
      <c r="D42" s="233"/>
      <c r="E42" s="234"/>
      <c r="F42" s="234"/>
      <c r="G42" s="234"/>
      <c r="H42" s="235"/>
      <c r="I42" s="233"/>
      <c r="J42" s="234"/>
      <c r="K42" s="234"/>
      <c r="L42" s="235"/>
      <c r="M42" s="233"/>
      <c r="N42" s="234"/>
      <c r="O42" s="234"/>
      <c r="P42" s="234"/>
      <c r="Q42" s="235"/>
      <c r="R42" s="233"/>
      <c r="S42" s="234"/>
      <c r="T42" s="234"/>
      <c r="U42" s="237"/>
      <c r="V42" s="238"/>
      <c r="W42" s="234"/>
      <c r="X42" s="234"/>
      <c r="Y42" s="234"/>
      <c r="Z42" s="235"/>
      <c r="AA42" s="233"/>
      <c r="AB42" s="234"/>
      <c r="AC42" s="234"/>
      <c r="AD42" s="237"/>
      <c r="AE42" s="233"/>
      <c r="AF42" s="234"/>
      <c r="AG42" s="234"/>
      <c r="AH42" s="235"/>
      <c r="AI42" s="233"/>
      <c r="AJ42" s="234"/>
      <c r="AK42" s="234"/>
      <c r="AL42" s="235"/>
      <c r="AM42" s="233"/>
      <c r="AN42" s="234"/>
      <c r="AO42" s="234"/>
      <c r="AP42" s="234"/>
      <c r="AQ42" s="240"/>
      <c r="AR42" s="296"/>
      <c r="AS42" s="242"/>
      <c r="AT42" s="234"/>
      <c r="AU42" s="235"/>
      <c r="AV42" s="244"/>
      <c r="AW42" s="322"/>
      <c r="AX42" s="243"/>
      <c r="AY42" s="341"/>
      <c r="AZ42" s="245"/>
      <c r="BA42" s="246"/>
      <c r="BB42" s="341"/>
      <c r="BC42" s="245"/>
      <c r="BD42" s="246"/>
      <c r="BE42" s="247"/>
    </row>
    <row r="43" spans="1:61" s="2" customFormat="1" ht="12" customHeight="1" x14ac:dyDescent="0.2">
      <c r="A43" s="629" t="s">
        <v>46</v>
      </c>
      <c r="B43" s="645" t="s">
        <v>70</v>
      </c>
      <c r="C43" s="222" t="s">
        <v>20</v>
      </c>
      <c r="D43" s="14"/>
      <c r="E43" s="15" t="s">
        <v>24</v>
      </c>
      <c r="F43" s="15" t="s">
        <v>24</v>
      </c>
      <c r="G43" s="15" t="s">
        <v>24</v>
      </c>
      <c r="H43" s="16" t="s">
        <v>24</v>
      </c>
      <c r="I43" s="14" t="s">
        <v>24</v>
      </c>
      <c r="J43" s="15" t="s">
        <v>24</v>
      </c>
      <c r="K43" s="15" t="s">
        <v>24</v>
      </c>
      <c r="L43" s="16" t="s">
        <v>24</v>
      </c>
      <c r="M43" s="14" t="s">
        <v>24</v>
      </c>
      <c r="N43" s="189" t="s">
        <v>27</v>
      </c>
      <c r="O43" s="15" t="s">
        <v>24</v>
      </c>
      <c r="P43" s="15" t="s">
        <v>24</v>
      </c>
      <c r="Q43" s="16" t="s">
        <v>24</v>
      </c>
      <c r="R43" s="14" t="s">
        <v>24</v>
      </c>
      <c r="S43" s="15" t="s">
        <v>24</v>
      </c>
      <c r="T43" s="15" t="s">
        <v>24</v>
      </c>
      <c r="U43" s="16" t="s">
        <v>24</v>
      </c>
      <c r="V43" s="14" t="s">
        <v>24</v>
      </c>
      <c r="W43" s="35" t="s">
        <v>26</v>
      </c>
      <c r="X43" s="35" t="s">
        <v>26</v>
      </c>
      <c r="Y43" s="15" t="s">
        <v>24</v>
      </c>
      <c r="Z43" s="16" t="s">
        <v>24</v>
      </c>
      <c r="AA43" s="14" t="s">
        <v>24</v>
      </c>
      <c r="AB43" s="15" t="s">
        <v>24</v>
      </c>
      <c r="AC43" s="15" t="s">
        <v>24</v>
      </c>
      <c r="AD43" s="487" t="s">
        <v>27</v>
      </c>
      <c r="AE43" s="14" t="s">
        <v>24</v>
      </c>
      <c r="AF43" s="195" t="s">
        <v>27</v>
      </c>
      <c r="AG43" s="15" t="s">
        <v>24</v>
      </c>
      <c r="AH43" s="43" t="s">
        <v>29</v>
      </c>
      <c r="AI43" s="360" t="s">
        <v>32</v>
      </c>
      <c r="AJ43" s="57" t="s">
        <v>32</v>
      </c>
      <c r="AK43" s="57" t="s">
        <v>32</v>
      </c>
      <c r="AL43" s="370" t="s">
        <v>32</v>
      </c>
      <c r="AM43" s="360" t="s">
        <v>32</v>
      </c>
      <c r="AN43" s="57" t="s">
        <v>32</v>
      </c>
      <c r="AO43" s="189" t="s">
        <v>27</v>
      </c>
      <c r="AP43" s="57" t="s">
        <v>32</v>
      </c>
      <c r="AQ43" s="370" t="s">
        <v>32</v>
      </c>
      <c r="AR43" s="143" t="s">
        <v>32</v>
      </c>
      <c r="AS43" s="57" t="s">
        <v>32</v>
      </c>
      <c r="AT43" s="361" t="s">
        <v>29</v>
      </c>
      <c r="AU43" s="363" t="s">
        <v>48</v>
      </c>
      <c r="AV43" s="377" t="s">
        <v>48</v>
      </c>
      <c r="AW43" s="383"/>
      <c r="AX43" s="39"/>
      <c r="AY43" s="211" t="s">
        <v>23</v>
      </c>
      <c r="AZ43" s="212">
        <f>COUNTIF(D43:AV49,"уп")</f>
        <v>48</v>
      </c>
      <c r="BA43" s="256">
        <f>SUM(AZ43*6)</f>
        <v>288</v>
      </c>
      <c r="BB43" s="257" t="s">
        <v>23</v>
      </c>
      <c r="BC43" s="212"/>
      <c r="BD43" s="256">
        <v>288</v>
      </c>
      <c r="BE43" s="517">
        <f>SUM(BA43-BD43)</f>
        <v>0</v>
      </c>
    </row>
    <row r="44" spans="1:61" s="2" customFormat="1" ht="11.25" customHeight="1" x14ac:dyDescent="0.2">
      <c r="A44" s="629"/>
      <c r="B44" s="645"/>
      <c r="C44" s="30" t="s">
        <v>21</v>
      </c>
      <c r="D44" s="17"/>
      <c r="E44" s="25" t="s">
        <v>23</v>
      </c>
      <c r="F44" s="25" t="s">
        <v>23</v>
      </c>
      <c r="G44" s="25" t="s">
        <v>23</v>
      </c>
      <c r="H44" s="28" t="s">
        <v>23</v>
      </c>
      <c r="I44" s="27" t="s">
        <v>23</v>
      </c>
      <c r="J44" s="25" t="s">
        <v>23</v>
      </c>
      <c r="K44" s="25" t="s">
        <v>23</v>
      </c>
      <c r="L44" s="28" t="s">
        <v>23</v>
      </c>
      <c r="M44" s="27" t="s">
        <v>23</v>
      </c>
      <c r="N44" s="25" t="s">
        <v>23</v>
      </c>
      <c r="O44" s="25" t="s">
        <v>23</v>
      </c>
      <c r="P44" s="25" t="s">
        <v>23</v>
      </c>
      <c r="Q44" s="28" t="s">
        <v>23</v>
      </c>
      <c r="R44" s="27" t="s">
        <v>23</v>
      </c>
      <c r="S44" s="25" t="s">
        <v>23</v>
      </c>
      <c r="T44" s="25" t="s">
        <v>23</v>
      </c>
      <c r="U44" s="28" t="s">
        <v>23</v>
      </c>
      <c r="V44" s="36" t="s">
        <v>26</v>
      </c>
      <c r="W44" s="34" t="s">
        <v>26</v>
      </c>
      <c r="X44" s="25" t="s">
        <v>23</v>
      </c>
      <c r="Y44" s="25" t="s">
        <v>23</v>
      </c>
      <c r="Z44" s="28" t="s">
        <v>23</v>
      </c>
      <c r="AA44" s="27" t="s">
        <v>23</v>
      </c>
      <c r="AB44" s="25" t="s">
        <v>23</v>
      </c>
      <c r="AC44" s="25" t="s">
        <v>23</v>
      </c>
      <c r="AD44" s="28" t="s">
        <v>23</v>
      </c>
      <c r="AE44" s="17" t="s">
        <v>24</v>
      </c>
      <c r="AF44" s="18" t="s">
        <v>24</v>
      </c>
      <c r="AG44" s="18" t="s">
        <v>24</v>
      </c>
      <c r="AH44" s="44" t="s">
        <v>29</v>
      </c>
      <c r="AI44" s="294" t="s">
        <v>32</v>
      </c>
      <c r="AJ44" s="58" t="s">
        <v>32</v>
      </c>
      <c r="AK44" s="58" t="s">
        <v>32</v>
      </c>
      <c r="AL44" s="299" t="s">
        <v>32</v>
      </c>
      <c r="AM44" s="294" t="s">
        <v>32</v>
      </c>
      <c r="AN44" s="58" t="s">
        <v>32</v>
      </c>
      <c r="AO44" s="58" t="s">
        <v>32</v>
      </c>
      <c r="AP44" s="58" t="s">
        <v>32</v>
      </c>
      <c r="AQ44" s="299" t="s">
        <v>32</v>
      </c>
      <c r="AR44" s="77" t="s">
        <v>32</v>
      </c>
      <c r="AS44" s="58" t="s">
        <v>32</v>
      </c>
      <c r="AT44" s="209" t="s">
        <v>29</v>
      </c>
      <c r="AU44" s="301" t="s">
        <v>48</v>
      </c>
      <c r="AV44" s="378" t="s">
        <v>48</v>
      </c>
      <c r="AW44" s="384"/>
      <c r="AX44" s="40"/>
      <c r="AY44" s="38" t="s">
        <v>27</v>
      </c>
      <c r="AZ44" s="6">
        <f>COUNTIF(D43:AV49,"п")</f>
        <v>7</v>
      </c>
      <c r="BA44" s="7">
        <f t="shared" ref="BA44:BA45" si="7">SUM(AZ44*6)</f>
        <v>42</v>
      </c>
      <c r="BB44" s="38" t="s">
        <v>27</v>
      </c>
      <c r="BC44" s="6"/>
      <c r="BD44" s="7">
        <v>0</v>
      </c>
      <c r="BE44" s="348">
        <f t="shared" ref="BE44:BE49" si="8">SUM(BA44-BD44)</f>
        <v>42</v>
      </c>
    </row>
    <row r="45" spans="1:61" s="2" customFormat="1" ht="10.5" customHeight="1" x14ac:dyDescent="0.2">
      <c r="A45" s="629"/>
      <c r="B45" s="645"/>
      <c r="C45" s="30" t="s">
        <v>22</v>
      </c>
      <c r="D45" s="17"/>
      <c r="E45" s="25" t="s">
        <v>23</v>
      </c>
      <c r="F45" s="25" t="s">
        <v>23</v>
      </c>
      <c r="G45" s="25" t="s">
        <v>23</v>
      </c>
      <c r="H45" s="28" t="s">
        <v>23</v>
      </c>
      <c r="I45" s="27" t="s">
        <v>23</v>
      </c>
      <c r="J45" s="25" t="s">
        <v>23</v>
      </c>
      <c r="K45" s="25" t="s">
        <v>23</v>
      </c>
      <c r="L45" s="28" t="s">
        <v>23</v>
      </c>
      <c r="M45" s="27" t="s">
        <v>23</v>
      </c>
      <c r="N45" s="25" t="s">
        <v>23</v>
      </c>
      <c r="O45" s="25" t="s">
        <v>23</v>
      </c>
      <c r="P45" s="25" t="s">
        <v>23</v>
      </c>
      <c r="Q45" s="28" t="s">
        <v>23</v>
      </c>
      <c r="R45" s="27" t="s">
        <v>23</v>
      </c>
      <c r="S45" s="25" t="s">
        <v>23</v>
      </c>
      <c r="T45" s="25" t="s">
        <v>23</v>
      </c>
      <c r="U45" s="28" t="s">
        <v>23</v>
      </c>
      <c r="V45" s="36" t="s">
        <v>26</v>
      </c>
      <c r="W45" s="34" t="s">
        <v>26</v>
      </c>
      <c r="X45" s="25" t="s">
        <v>23</v>
      </c>
      <c r="Y45" s="25" t="s">
        <v>23</v>
      </c>
      <c r="Z45" s="28" t="s">
        <v>23</v>
      </c>
      <c r="AA45" s="27" t="s">
        <v>23</v>
      </c>
      <c r="AB45" s="25" t="s">
        <v>23</v>
      </c>
      <c r="AC45" s="25" t="s">
        <v>23</v>
      </c>
      <c r="AD45" s="28" t="s">
        <v>23</v>
      </c>
      <c r="AE45" s="17" t="s">
        <v>24</v>
      </c>
      <c r="AF45" s="18" t="s">
        <v>24</v>
      </c>
      <c r="AG45" s="18" t="s">
        <v>24</v>
      </c>
      <c r="AH45" s="44" t="s">
        <v>29</v>
      </c>
      <c r="AI45" s="294" t="s">
        <v>32</v>
      </c>
      <c r="AJ45" s="58" t="s">
        <v>32</v>
      </c>
      <c r="AK45" s="58" t="s">
        <v>32</v>
      </c>
      <c r="AL45" s="299" t="s">
        <v>32</v>
      </c>
      <c r="AM45" s="294" t="s">
        <v>32</v>
      </c>
      <c r="AN45" s="58" t="s">
        <v>32</v>
      </c>
      <c r="AO45" s="58" t="s">
        <v>32</v>
      </c>
      <c r="AP45" s="58" t="s">
        <v>32</v>
      </c>
      <c r="AQ45" s="299" t="s">
        <v>32</v>
      </c>
      <c r="AR45" s="77" t="s">
        <v>32</v>
      </c>
      <c r="AS45" s="209" t="s">
        <v>29</v>
      </c>
      <c r="AT45" s="199" t="s">
        <v>48</v>
      </c>
      <c r="AU45" s="301" t="s">
        <v>48</v>
      </c>
      <c r="AV45" s="387"/>
      <c r="AW45" s="384"/>
      <c r="AX45" s="40"/>
      <c r="AY45" s="36" t="s">
        <v>26</v>
      </c>
      <c r="AZ45" s="6">
        <f>COUNTIF(D43:AV49,"к")</f>
        <v>14</v>
      </c>
      <c r="BA45" s="7">
        <f t="shared" si="7"/>
        <v>84</v>
      </c>
      <c r="BB45" s="36" t="s">
        <v>26</v>
      </c>
      <c r="BC45" s="6"/>
      <c r="BD45" s="7">
        <v>84</v>
      </c>
      <c r="BE45" s="348">
        <f t="shared" si="8"/>
        <v>0</v>
      </c>
    </row>
    <row r="46" spans="1:61" s="2" customFormat="1" ht="10.5" customHeight="1" x14ac:dyDescent="0.2">
      <c r="A46" s="629"/>
      <c r="B46" s="645"/>
      <c r="C46" s="30" t="s">
        <v>16</v>
      </c>
      <c r="D46" s="17"/>
      <c r="E46" s="18" t="s">
        <v>24</v>
      </c>
      <c r="F46" s="18" t="s">
        <v>24</v>
      </c>
      <c r="G46" s="18" t="s">
        <v>24</v>
      </c>
      <c r="H46" s="19" t="s">
        <v>24</v>
      </c>
      <c r="I46" s="17" t="s">
        <v>24</v>
      </c>
      <c r="J46" s="18" t="s">
        <v>24</v>
      </c>
      <c r="K46" s="18" t="s">
        <v>24</v>
      </c>
      <c r="L46" s="19" t="s">
        <v>24</v>
      </c>
      <c r="M46" s="17" t="s">
        <v>24</v>
      </c>
      <c r="N46" s="18" t="s">
        <v>24</v>
      </c>
      <c r="O46" s="18" t="s">
        <v>24</v>
      </c>
      <c r="P46" s="18" t="s">
        <v>24</v>
      </c>
      <c r="Q46" s="19" t="s">
        <v>24</v>
      </c>
      <c r="R46" s="17" t="s">
        <v>24</v>
      </c>
      <c r="S46" s="18" t="s">
        <v>24</v>
      </c>
      <c r="T46" s="18" t="s">
        <v>24</v>
      </c>
      <c r="U46" s="19" t="s">
        <v>24</v>
      </c>
      <c r="V46" s="36" t="s">
        <v>26</v>
      </c>
      <c r="W46" s="34" t="s">
        <v>26</v>
      </c>
      <c r="X46" s="18" t="s">
        <v>24</v>
      </c>
      <c r="Y46" s="18" t="s">
        <v>24</v>
      </c>
      <c r="Z46" s="19" t="s">
        <v>24</v>
      </c>
      <c r="AA46" s="17" t="s">
        <v>24</v>
      </c>
      <c r="AB46" s="18" t="s">
        <v>24</v>
      </c>
      <c r="AC46" s="18" t="s">
        <v>24</v>
      </c>
      <c r="AD46" s="19" t="s">
        <v>24</v>
      </c>
      <c r="AE46" s="17" t="s">
        <v>24</v>
      </c>
      <c r="AF46" s="18" t="s">
        <v>24</v>
      </c>
      <c r="AG46" s="18" t="s">
        <v>24</v>
      </c>
      <c r="AH46" s="44" t="s">
        <v>29</v>
      </c>
      <c r="AI46" s="294" t="s">
        <v>32</v>
      </c>
      <c r="AJ46" s="58" t="s">
        <v>32</v>
      </c>
      <c r="AK46" s="58" t="s">
        <v>32</v>
      </c>
      <c r="AL46" s="299" t="s">
        <v>32</v>
      </c>
      <c r="AM46" s="294" t="s">
        <v>32</v>
      </c>
      <c r="AN46" s="58" t="s">
        <v>32</v>
      </c>
      <c r="AO46" s="58" t="s">
        <v>32</v>
      </c>
      <c r="AP46" s="58" t="s">
        <v>32</v>
      </c>
      <c r="AQ46" s="299" t="s">
        <v>32</v>
      </c>
      <c r="AR46" s="77" t="s">
        <v>32</v>
      </c>
      <c r="AS46" s="209" t="s">
        <v>29</v>
      </c>
      <c r="AT46" s="199" t="s">
        <v>48</v>
      </c>
      <c r="AU46" s="301" t="s">
        <v>48</v>
      </c>
      <c r="AV46" s="387"/>
      <c r="AW46" s="384"/>
      <c r="AX46" s="40"/>
      <c r="AY46" s="17" t="s">
        <v>24</v>
      </c>
      <c r="AZ46" s="6">
        <f>COUNTIF($D$43:$AV$49,"то")</f>
        <v>110</v>
      </c>
      <c r="BA46" s="53">
        <f>SUM(AZ46*6)</f>
        <v>660</v>
      </c>
      <c r="BB46" s="17" t="s">
        <v>24</v>
      </c>
      <c r="BC46" s="6"/>
      <c r="BD46" s="53">
        <v>684</v>
      </c>
      <c r="BE46" s="348">
        <f t="shared" si="8"/>
        <v>-24</v>
      </c>
    </row>
    <row r="47" spans="1:61" s="2" customFormat="1" ht="10.5" customHeight="1" x14ac:dyDescent="0.2">
      <c r="A47" s="629"/>
      <c r="B47" s="645"/>
      <c r="C47" s="30" t="s">
        <v>17</v>
      </c>
      <c r="D47" s="17"/>
      <c r="E47" s="18" t="s">
        <v>24</v>
      </c>
      <c r="F47" s="18" t="s">
        <v>24</v>
      </c>
      <c r="G47" s="18" t="s">
        <v>24</v>
      </c>
      <c r="H47" s="19" t="s">
        <v>24</v>
      </c>
      <c r="I47" s="17" t="s">
        <v>24</v>
      </c>
      <c r="J47" s="18" t="s">
        <v>24</v>
      </c>
      <c r="K47" s="18" t="s">
        <v>24</v>
      </c>
      <c r="L47" s="19" t="s">
        <v>24</v>
      </c>
      <c r="M47" s="17" t="s">
        <v>24</v>
      </c>
      <c r="N47" s="18" t="s">
        <v>24</v>
      </c>
      <c r="O47" s="18" t="s">
        <v>24</v>
      </c>
      <c r="P47" s="18" t="s">
        <v>24</v>
      </c>
      <c r="Q47" s="19" t="s">
        <v>24</v>
      </c>
      <c r="R47" s="17" t="s">
        <v>24</v>
      </c>
      <c r="S47" s="18" t="s">
        <v>24</v>
      </c>
      <c r="T47" s="18" t="s">
        <v>24</v>
      </c>
      <c r="U47" s="19" t="s">
        <v>24</v>
      </c>
      <c r="V47" s="36" t="s">
        <v>26</v>
      </c>
      <c r="W47" s="34" t="s">
        <v>26</v>
      </c>
      <c r="X47" s="18" t="s">
        <v>24</v>
      </c>
      <c r="Y47" s="18" t="s">
        <v>24</v>
      </c>
      <c r="Z47" s="19" t="s">
        <v>24</v>
      </c>
      <c r="AA47" s="17" t="s">
        <v>24</v>
      </c>
      <c r="AB47" s="18" t="s">
        <v>24</v>
      </c>
      <c r="AC47" s="18" t="s">
        <v>24</v>
      </c>
      <c r="AD47" s="19" t="s">
        <v>24</v>
      </c>
      <c r="AE47" s="17" t="s">
        <v>24</v>
      </c>
      <c r="AF47" s="18" t="s">
        <v>24</v>
      </c>
      <c r="AG47" s="18" t="s">
        <v>24</v>
      </c>
      <c r="AH47" s="44" t="s">
        <v>29</v>
      </c>
      <c r="AI47" s="294" t="s">
        <v>32</v>
      </c>
      <c r="AJ47" s="58" t="s">
        <v>32</v>
      </c>
      <c r="AK47" s="58" t="s">
        <v>32</v>
      </c>
      <c r="AL47" s="299" t="s">
        <v>32</v>
      </c>
      <c r="AM47" s="102" t="s">
        <v>27</v>
      </c>
      <c r="AN47" s="58" t="s">
        <v>32</v>
      </c>
      <c r="AO47" s="58" t="s">
        <v>32</v>
      </c>
      <c r="AP47" s="58" t="s">
        <v>32</v>
      </c>
      <c r="AQ47" s="299" t="s">
        <v>32</v>
      </c>
      <c r="AR47" s="77" t="s">
        <v>32</v>
      </c>
      <c r="AS47" s="56" t="s">
        <v>27</v>
      </c>
      <c r="AT47" s="199" t="s">
        <v>48</v>
      </c>
      <c r="AU47" s="301" t="s">
        <v>48</v>
      </c>
      <c r="AV47" s="387"/>
      <c r="AW47" s="384"/>
      <c r="AX47" s="40"/>
      <c r="AY47" s="54" t="s">
        <v>29</v>
      </c>
      <c r="AZ47" s="6">
        <f>COUNTIF(D43:AV49,"па")</f>
        <v>11</v>
      </c>
      <c r="BA47" s="7">
        <f t="shared" ref="BA47" si="9">SUM(AZ47*6)</f>
        <v>66</v>
      </c>
      <c r="BB47" s="54" t="s">
        <v>29</v>
      </c>
      <c r="BC47" s="6"/>
      <c r="BD47" s="7">
        <v>72</v>
      </c>
      <c r="BE47" s="348">
        <f t="shared" si="8"/>
        <v>-6</v>
      </c>
    </row>
    <row r="48" spans="1:61" s="2" customFormat="1" ht="10.5" customHeight="1" x14ac:dyDescent="0.2">
      <c r="A48" s="629"/>
      <c r="B48" s="645"/>
      <c r="C48" s="30" t="s">
        <v>18</v>
      </c>
      <c r="D48" s="17"/>
      <c r="E48" s="18" t="s">
        <v>24</v>
      </c>
      <c r="F48" s="18" t="s">
        <v>24</v>
      </c>
      <c r="G48" s="18" t="s">
        <v>24</v>
      </c>
      <c r="H48" s="19" t="s">
        <v>24</v>
      </c>
      <c r="I48" s="17" t="s">
        <v>24</v>
      </c>
      <c r="J48" s="18" t="s">
        <v>24</v>
      </c>
      <c r="K48" s="18" t="s">
        <v>24</v>
      </c>
      <c r="L48" s="19" t="s">
        <v>24</v>
      </c>
      <c r="M48" s="17" t="s">
        <v>24</v>
      </c>
      <c r="N48" s="18" t="s">
        <v>24</v>
      </c>
      <c r="O48" s="18" t="s">
        <v>24</v>
      </c>
      <c r="P48" s="18" t="s">
        <v>24</v>
      </c>
      <c r="Q48" s="19" t="s">
        <v>24</v>
      </c>
      <c r="R48" s="17" t="s">
        <v>24</v>
      </c>
      <c r="S48" s="18" t="s">
        <v>24</v>
      </c>
      <c r="T48" s="18" t="s">
        <v>24</v>
      </c>
      <c r="U48" s="19" t="s">
        <v>24</v>
      </c>
      <c r="V48" s="36" t="s">
        <v>26</v>
      </c>
      <c r="W48" s="34" t="s">
        <v>26</v>
      </c>
      <c r="X48" s="18" t="s">
        <v>24</v>
      </c>
      <c r="Y48" s="18" t="s">
        <v>24</v>
      </c>
      <c r="Z48" s="19" t="s">
        <v>24</v>
      </c>
      <c r="AA48" s="17" t="s">
        <v>24</v>
      </c>
      <c r="AB48" s="18" t="s">
        <v>24</v>
      </c>
      <c r="AC48" s="18" t="s">
        <v>24</v>
      </c>
      <c r="AD48" s="19" t="s">
        <v>24</v>
      </c>
      <c r="AE48" s="17" t="s">
        <v>24</v>
      </c>
      <c r="AF48" s="18" t="s">
        <v>24</v>
      </c>
      <c r="AG48" s="209" t="s">
        <v>29</v>
      </c>
      <c r="AH48" s="299" t="s">
        <v>32</v>
      </c>
      <c r="AI48" s="294" t="s">
        <v>32</v>
      </c>
      <c r="AJ48" s="58" t="s">
        <v>32</v>
      </c>
      <c r="AK48" s="58" t="s">
        <v>32</v>
      </c>
      <c r="AL48" s="299" t="s">
        <v>32</v>
      </c>
      <c r="AM48" s="294" t="s">
        <v>32</v>
      </c>
      <c r="AN48" s="56" t="s">
        <v>27</v>
      </c>
      <c r="AO48" s="58" t="s">
        <v>32</v>
      </c>
      <c r="AP48" s="58" t="s">
        <v>32</v>
      </c>
      <c r="AQ48" s="299" t="s">
        <v>32</v>
      </c>
      <c r="AR48" s="77" t="s">
        <v>32</v>
      </c>
      <c r="AS48" s="209" t="s">
        <v>29</v>
      </c>
      <c r="AT48" s="199" t="s">
        <v>48</v>
      </c>
      <c r="AU48" s="301" t="s">
        <v>48</v>
      </c>
      <c r="AV48" s="387"/>
      <c r="AW48" s="384"/>
      <c r="AX48" s="40"/>
      <c r="AY48" s="69" t="s">
        <v>32</v>
      </c>
      <c r="AZ48" s="6">
        <f>COUNTIF(D43:AV49,"пп")</f>
        <v>60</v>
      </c>
      <c r="BA48" s="7">
        <f>SUM(AZ48*6)</f>
        <v>360</v>
      </c>
      <c r="BB48" s="352" t="s">
        <v>32</v>
      </c>
      <c r="BC48" s="6"/>
      <c r="BD48" s="7">
        <v>360</v>
      </c>
      <c r="BE48" s="348">
        <f t="shared" si="8"/>
        <v>0</v>
      </c>
      <c r="BI48" s="96"/>
    </row>
    <row r="49" spans="1:63" s="2" customFormat="1" ht="10.5" customHeight="1" thickBot="1" x14ac:dyDescent="0.25">
      <c r="A49" s="629"/>
      <c r="B49" s="645"/>
      <c r="C49" s="404" t="s">
        <v>19</v>
      </c>
      <c r="D49" s="91" t="s">
        <v>25</v>
      </c>
      <c r="E49" s="92" t="s">
        <v>25</v>
      </c>
      <c r="F49" s="92" t="s">
        <v>25</v>
      </c>
      <c r="G49" s="92" t="s">
        <v>25</v>
      </c>
      <c r="H49" s="93" t="s">
        <v>25</v>
      </c>
      <c r="I49" s="91" t="s">
        <v>25</v>
      </c>
      <c r="J49" s="92" t="s">
        <v>25</v>
      </c>
      <c r="K49" s="92" t="s">
        <v>25</v>
      </c>
      <c r="L49" s="93" t="s">
        <v>25</v>
      </c>
      <c r="M49" s="91" t="s">
        <v>25</v>
      </c>
      <c r="N49" s="92" t="s">
        <v>25</v>
      </c>
      <c r="O49" s="92" t="s">
        <v>25</v>
      </c>
      <c r="P49" s="92" t="s">
        <v>25</v>
      </c>
      <c r="Q49" s="93" t="s">
        <v>25</v>
      </c>
      <c r="R49" s="91" t="s">
        <v>25</v>
      </c>
      <c r="S49" s="92" t="s">
        <v>25</v>
      </c>
      <c r="T49" s="92" t="s">
        <v>25</v>
      </c>
      <c r="U49" s="93" t="s">
        <v>25</v>
      </c>
      <c r="V49" s="37" t="s">
        <v>26</v>
      </c>
      <c r="W49" s="49" t="s">
        <v>26</v>
      </c>
      <c r="X49" s="92" t="s">
        <v>25</v>
      </c>
      <c r="Y49" s="92" t="s">
        <v>25</v>
      </c>
      <c r="Z49" s="93" t="s">
        <v>25</v>
      </c>
      <c r="AA49" s="91" t="s">
        <v>25</v>
      </c>
      <c r="AB49" s="92" t="s">
        <v>25</v>
      </c>
      <c r="AC49" s="92" t="s">
        <v>25</v>
      </c>
      <c r="AD49" s="93" t="s">
        <v>25</v>
      </c>
      <c r="AE49" s="91" t="s">
        <v>25</v>
      </c>
      <c r="AF49" s="92" t="s">
        <v>25</v>
      </c>
      <c r="AG49" s="92" t="s">
        <v>25</v>
      </c>
      <c r="AH49" s="93" t="s">
        <v>25</v>
      </c>
      <c r="AI49" s="91" t="s">
        <v>25</v>
      </c>
      <c r="AJ49" s="92" t="s">
        <v>25</v>
      </c>
      <c r="AK49" s="92" t="s">
        <v>25</v>
      </c>
      <c r="AL49" s="93" t="s">
        <v>25</v>
      </c>
      <c r="AM49" s="91" t="s">
        <v>25</v>
      </c>
      <c r="AN49" s="92" t="s">
        <v>25</v>
      </c>
      <c r="AO49" s="92" t="s">
        <v>25</v>
      </c>
      <c r="AP49" s="92" t="s">
        <v>25</v>
      </c>
      <c r="AQ49" s="93" t="s">
        <v>25</v>
      </c>
      <c r="AR49" s="94" t="s">
        <v>25</v>
      </c>
      <c r="AS49" s="92" t="s">
        <v>25</v>
      </c>
      <c r="AT49" s="92" t="s">
        <v>25</v>
      </c>
      <c r="AU49" s="93" t="s">
        <v>25</v>
      </c>
      <c r="AV49" s="381" t="s">
        <v>25</v>
      </c>
      <c r="AW49" s="385"/>
      <c r="AX49" s="41"/>
      <c r="AY49" s="202" t="s">
        <v>48</v>
      </c>
      <c r="AZ49" s="12">
        <f>COUNTIF(D43:AV49,"гиа")</f>
        <v>12</v>
      </c>
      <c r="BA49" s="13">
        <f>SUM(AZ49*6)</f>
        <v>72</v>
      </c>
      <c r="BB49" s="584" t="s">
        <v>48</v>
      </c>
      <c r="BC49" s="12"/>
      <c r="BD49" s="13">
        <v>72</v>
      </c>
      <c r="BE49" s="582">
        <f t="shared" si="8"/>
        <v>0</v>
      </c>
      <c r="BI49" s="201"/>
    </row>
    <row r="50" spans="1:63" s="2" customFormat="1" ht="10.5" customHeight="1" thickBot="1" x14ac:dyDescent="0.25">
      <c r="A50" s="629"/>
      <c r="B50" s="645"/>
      <c r="C50" s="473"/>
      <c r="D50" s="586"/>
      <c r="E50" s="587"/>
      <c r="F50" s="587"/>
      <c r="G50" s="587"/>
      <c r="H50" s="588"/>
      <c r="I50" s="586"/>
      <c r="J50" s="587"/>
      <c r="K50" s="587"/>
      <c r="L50" s="588"/>
      <c r="M50" s="586"/>
      <c r="N50" s="587"/>
      <c r="O50" s="587"/>
      <c r="P50" s="587"/>
      <c r="Q50" s="588"/>
      <c r="R50" s="586"/>
      <c r="S50" s="587"/>
      <c r="T50" s="587"/>
      <c r="U50" s="588"/>
      <c r="V50" s="586"/>
      <c r="W50" s="587"/>
      <c r="X50" s="587"/>
      <c r="Y50" s="587"/>
      <c r="Z50" s="588"/>
      <c r="AA50" s="586"/>
      <c r="AB50" s="587"/>
      <c r="AC50" s="587"/>
      <c r="AD50" s="588"/>
      <c r="AE50" s="586"/>
      <c r="AF50" s="587"/>
      <c r="AG50" s="587"/>
      <c r="AH50" s="588"/>
      <c r="AI50" s="586"/>
      <c r="AJ50" s="587"/>
      <c r="AK50" s="587"/>
      <c r="AL50" s="588"/>
      <c r="AM50" s="586"/>
      <c r="AN50" s="587"/>
      <c r="AO50" s="587"/>
      <c r="AP50" s="587"/>
      <c r="AQ50" s="588"/>
      <c r="AR50" s="589"/>
      <c r="AS50" s="587"/>
      <c r="AT50" s="587"/>
      <c r="AU50" s="588"/>
      <c r="AV50" s="598"/>
      <c r="AW50" s="590"/>
      <c r="AX50" s="418"/>
      <c r="AY50" s="71"/>
      <c r="AZ50" s="72"/>
      <c r="BA50" s="73">
        <f>SUM(BA43,BA46:BA49)</f>
        <v>1446</v>
      </c>
      <c r="BB50" s="71"/>
      <c r="BC50" s="72"/>
      <c r="BD50" s="73">
        <f>SUM(BD43:BD44,BD46:BD49)</f>
        <v>1476</v>
      </c>
      <c r="BE50" s="346">
        <f>SUM(BE43:BE44,BE46:BE49)</f>
        <v>12</v>
      </c>
    </row>
    <row r="51" spans="1:63" s="2" customFormat="1" ht="6" customHeight="1" thickBot="1" x14ac:dyDescent="0.25">
      <c r="A51" s="249"/>
      <c r="B51" s="231"/>
      <c r="C51" s="232"/>
      <c r="D51" s="233"/>
      <c r="E51" s="234"/>
      <c r="F51" s="234"/>
      <c r="G51" s="234"/>
      <c r="H51" s="235"/>
      <c r="I51" s="233"/>
      <c r="J51" s="234"/>
      <c r="K51" s="234"/>
      <c r="L51" s="235"/>
      <c r="M51" s="233"/>
      <c r="N51" s="234"/>
      <c r="O51" s="234"/>
      <c r="P51" s="234"/>
      <c r="Q51" s="235"/>
      <c r="R51" s="233"/>
      <c r="S51" s="234"/>
      <c r="T51" s="234"/>
      <c r="U51" s="237"/>
      <c r="V51" s="238"/>
      <c r="W51" s="234"/>
      <c r="X51" s="234"/>
      <c r="Y51" s="234"/>
      <c r="Z51" s="235"/>
      <c r="AA51" s="233"/>
      <c r="AB51" s="234"/>
      <c r="AC51" s="234"/>
      <c r="AD51" s="237"/>
      <c r="AE51" s="233"/>
      <c r="AF51" s="234"/>
      <c r="AG51" s="234"/>
      <c r="AH51" s="235"/>
      <c r="AI51" s="233"/>
      <c r="AJ51" s="234"/>
      <c r="AK51" s="234"/>
      <c r="AL51" s="235"/>
      <c r="AM51" s="233"/>
      <c r="AN51" s="234"/>
      <c r="AO51" s="234"/>
      <c r="AP51" s="234"/>
      <c r="AQ51" s="240"/>
      <c r="AR51" s="296"/>
      <c r="AS51" s="242"/>
      <c r="AT51" s="234"/>
      <c r="AU51" s="235"/>
      <c r="AV51" s="244"/>
      <c r="AW51" s="322"/>
      <c r="AX51" s="307"/>
      <c r="AY51" s="341"/>
      <c r="AZ51" s="245"/>
      <c r="BA51" s="246"/>
      <c r="BB51" s="341"/>
      <c r="BC51" s="245"/>
      <c r="BD51" s="246"/>
      <c r="BE51" s="247"/>
    </row>
    <row r="52" spans="1:63" s="2" customFormat="1" ht="12" customHeight="1" x14ac:dyDescent="0.2">
      <c r="A52" s="629" t="s">
        <v>60</v>
      </c>
      <c r="B52" s="645" t="s">
        <v>71</v>
      </c>
      <c r="C52" s="222" t="s">
        <v>20</v>
      </c>
      <c r="D52" s="223"/>
      <c r="E52" s="253" t="s">
        <v>24</v>
      </c>
      <c r="F52" s="253" t="s">
        <v>24</v>
      </c>
      <c r="G52" s="253" t="s">
        <v>24</v>
      </c>
      <c r="H52" s="254" t="s">
        <v>24</v>
      </c>
      <c r="I52" s="223" t="s">
        <v>24</v>
      </c>
      <c r="J52" s="253" t="s">
        <v>24</v>
      </c>
      <c r="K52" s="253" t="s">
        <v>24</v>
      </c>
      <c r="L52" s="254" t="s">
        <v>24</v>
      </c>
      <c r="M52" s="223" t="s">
        <v>24</v>
      </c>
      <c r="N52" s="224" t="s">
        <v>27</v>
      </c>
      <c r="O52" s="253" t="s">
        <v>24</v>
      </c>
      <c r="P52" s="253" t="s">
        <v>24</v>
      </c>
      <c r="Q52" s="254" t="s">
        <v>24</v>
      </c>
      <c r="R52" s="223" t="s">
        <v>24</v>
      </c>
      <c r="S52" s="255" t="s">
        <v>32</v>
      </c>
      <c r="T52" s="253" t="s">
        <v>24</v>
      </c>
      <c r="U52" s="254" t="s">
        <v>24</v>
      </c>
      <c r="V52" s="541" t="s">
        <v>29</v>
      </c>
      <c r="W52" s="225" t="s">
        <v>26</v>
      </c>
      <c r="X52" s="225" t="s">
        <v>26</v>
      </c>
      <c r="Y52" s="253" t="s">
        <v>24</v>
      </c>
      <c r="Z52" s="254" t="s">
        <v>24</v>
      </c>
      <c r="AA52" s="223" t="s">
        <v>24</v>
      </c>
      <c r="AB52" s="253" t="s">
        <v>24</v>
      </c>
      <c r="AC52" s="253" t="s">
        <v>24</v>
      </c>
      <c r="AD52" s="574" t="s">
        <v>27</v>
      </c>
      <c r="AE52" s="223" t="s">
        <v>24</v>
      </c>
      <c r="AF52" s="227" t="s">
        <v>27</v>
      </c>
      <c r="AG52" s="253" t="s">
        <v>24</v>
      </c>
      <c r="AH52" s="254" t="s">
        <v>24</v>
      </c>
      <c r="AI52" s="293" t="s">
        <v>32</v>
      </c>
      <c r="AJ52" s="255" t="s">
        <v>32</v>
      </c>
      <c r="AK52" s="469" t="s">
        <v>29</v>
      </c>
      <c r="AL52" s="298" t="s">
        <v>32</v>
      </c>
      <c r="AM52" s="293" t="s">
        <v>32</v>
      </c>
      <c r="AN52" s="255" t="s">
        <v>32</v>
      </c>
      <c r="AO52" s="224" t="s">
        <v>27</v>
      </c>
      <c r="AP52" s="255" t="s">
        <v>32</v>
      </c>
      <c r="AQ52" s="530" t="s">
        <v>48</v>
      </c>
      <c r="AR52" s="546" t="s">
        <v>48</v>
      </c>
      <c r="AS52" s="229" t="s">
        <v>48</v>
      </c>
      <c r="AT52" s="229" t="s">
        <v>48</v>
      </c>
      <c r="AU52" s="530" t="s">
        <v>48</v>
      </c>
      <c r="AV52" s="599" t="s">
        <v>48</v>
      </c>
      <c r="AW52" s="471"/>
      <c r="AX52" s="501"/>
      <c r="AY52" s="211" t="s">
        <v>23</v>
      </c>
      <c r="AZ52" s="212">
        <f>COUNTIF(D52:AV58,"уп")</f>
        <v>21</v>
      </c>
      <c r="BA52" s="256">
        <f>SUM(AZ52*6)</f>
        <v>126</v>
      </c>
      <c r="BB52" s="257" t="s">
        <v>23</v>
      </c>
      <c r="BC52" s="212"/>
      <c r="BD52" s="256">
        <v>126</v>
      </c>
      <c r="BE52" s="517">
        <f>SUM(BA52-BD52)</f>
        <v>0</v>
      </c>
    </row>
    <row r="53" spans="1:63" s="2" customFormat="1" ht="11.25" customHeight="1" x14ac:dyDescent="0.2">
      <c r="A53" s="629"/>
      <c r="B53" s="645"/>
      <c r="C53" s="30" t="s">
        <v>21</v>
      </c>
      <c r="D53" s="17"/>
      <c r="E53" s="18" t="s">
        <v>24</v>
      </c>
      <c r="F53" s="18" t="s">
        <v>24</v>
      </c>
      <c r="G53" s="18" t="s">
        <v>24</v>
      </c>
      <c r="H53" s="19" t="s">
        <v>24</v>
      </c>
      <c r="I53" s="17" t="s">
        <v>24</v>
      </c>
      <c r="J53" s="18" t="s">
        <v>24</v>
      </c>
      <c r="K53" s="18" t="s">
        <v>24</v>
      </c>
      <c r="L53" s="19" t="s">
        <v>24</v>
      </c>
      <c r="M53" s="17" t="s">
        <v>24</v>
      </c>
      <c r="N53" s="18" t="s">
        <v>24</v>
      </c>
      <c r="O53" s="18" t="s">
        <v>24</v>
      </c>
      <c r="P53" s="18" t="s">
        <v>24</v>
      </c>
      <c r="Q53" s="19" t="s">
        <v>24</v>
      </c>
      <c r="R53" s="294" t="s">
        <v>32</v>
      </c>
      <c r="S53" s="18" t="s">
        <v>24</v>
      </c>
      <c r="T53" s="18" t="s">
        <v>24</v>
      </c>
      <c r="U53" s="44" t="s">
        <v>29</v>
      </c>
      <c r="V53" s="36" t="s">
        <v>26</v>
      </c>
      <c r="W53" s="34" t="s">
        <v>26</v>
      </c>
      <c r="X53" s="18" t="s">
        <v>24</v>
      </c>
      <c r="Y53" s="18" t="s">
        <v>24</v>
      </c>
      <c r="Z53" s="19" t="s">
        <v>24</v>
      </c>
      <c r="AA53" s="17" t="s">
        <v>24</v>
      </c>
      <c r="AB53" s="18" t="s">
        <v>24</v>
      </c>
      <c r="AC53" s="18" t="s">
        <v>24</v>
      </c>
      <c r="AD53" s="19" t="s">
        <v>24</v>
      </c>
      <c r="AE53" s="17" t="s">
        <v>24</v>
      </c>
      <c r="AF53" s="18" t="s">
        <v>24</v>
      </c>
      <c r="AG53" s="18" t="s">
        <v>24</v>
      </c>
      <c r="AH53" s="254" t="s">
        <v>24</v>
      </c>
      <c r="AI53" s="294" t="s">
        <v>32</v>
      </c>
      <c r="AJ53" s="58" t="s">
        <v>32</v>
      </c>
      <c r="AK53" s="209" t="s">
        <v>29</v>
      </c>
      <c r="AL53" s="299" t="s">
        <v>32</v>
      </c>
      <c r="AM53" s="294" t="s">
        <v>32</v>
      </c>
      <c r="AN53" s="58" t="s">
        <v>32</v>
      </c>
      <c r="AO53" s="58" t="s">
        <v>32</v>
      </c>
      <c r="AP53" s="199" t="s">
        <v>48</v>
      </c>
      <c r="AQ53" s="301" t="s">
        <v>48</v>
      </c>
      <c r="AR53" s="547" t="s">
        <v>48</v>
      </c>
      <c r="AS53" s="199" t="s">
        <v>48</v>
      </c>
      <c r="AT53" s="199" t="s">
        <v>48</v>
      </c>
      <c r="AU53" s="301" t="s">
        <v>48</v>
      </c>
      <c r="AV53" s="378" t="s">
        <v>48</v>
      </c>
      <c r="AW53" s="384"/>
      <c r="AX53" s="329"/>
      <c r="AY53" s="38" t="s">
        <v>27</v>
      </c>
      <c r="AZ53" s="6">
        <f>COUNTIF(D52:AV58,"п")</f>
        <v>7</v>
      </c>
      <c r="BA53" s="7">
        <f t="shared" ref="BA53:BA54" si="10">SUM(AZ53*6)</f>
        <v>42</v>
      </c>
      <c r="BB53" s="38" t="s">
        <v>27</v>
      </c>
      <c r="BC53" s="6"/>
      <c r="BD53" s="7">
        <v>0</v>
      </c>
      <c r="BE53" s="348">
        <f t="shared" ref="BE53:BE58" si="11">SUM(BA53-BD53)</f>
        <v>42</v>
      </c>
    </row>
    <row r="54" spans="1:63" s="2" customFormat="1" ht="10.5" customHeight="1" x14ac:dyDescent="0.2">
      <c r="A54" s="629"/>
      <c r="B54" s="645"/>
      <c r="C54" s="30" t="s">
        <v>22</v>
      </c>
      <c r="D54" s="17"/>
      <c r="E54" s="18" t="s">
        <v>24</v>
      </c>
      <c r="F54" s="18" t="s">
        <v>24</v>
      </c>
      <c r="G54" s="18" t="s">
        <v>24</v>
      </c>
      <c r="H54" s="19" t="s">
        <v>24</v>
      </c>
      <c r="I54" s="17" t="s">
        <v>24</v>
      </c>
      <c r="J54" s="25" t="s">
        <v>23</v>
      </c>
      <c r="K54" s="18" t="s">
        <v>24</v>
      </c>
      <c r="L54" s="19" t="s">
        <v>24</v>
      </c>
      <c r="M54" s="17" t="s">
        <v>24</v>
      </c>
      <c r="N54" s="18" t="s">
        <v>24</v>
      </c>
      <c r="O54" s="18" t="s">
        <v>24</v>
      </c>
      <c r="P54" s="18" t="s">
        <v>24</v>
      </c>
      <c r="Q54" s="19" t="s">
        <v>24</v>
      </c>
      <c r="R54" s="294" t="s">
        <v>32</v>
      </c>
      <c r="S54" s="18" t="s">
        <v>24</v>
      </c>
      <c r="T54" s="18" t="s">
        <v>24</v>
      </c>
      <c r="U54" s="44" t="s">
        <v>29</v>
      </c>
      <c r="V54" s="36" t="s">
        <v>26</v>
      </c>
      <c r="W54" s="34" t="s">
        <v>26</v>
      </c>
      <c r="X54" s="18" t="s">
        <v>24</v>
      </c>
      <c r="Y54" s="18" t="s">
        <v>24</v>
      </c>
      <c r="Z54" s="19" t="s">
        <v>24</v>
      </c>
      <c r="AA54" s="17" t="s">
        <v>24</v>
      </c>
      <c r="AB54" s="18" t="s">
        <v>24</v>
      </c>
      <c r="AC54" s="18" t="s">
        <v>24</v>
      </c>
      <c r="AD54" s="19" t="s">
        <v>24</v>
      </c>
      <c r="AE54" s="17" t="s">
        <v>24</v>
      </c>
      <c r="AF54" s="18" t="s">
        <v>24</v>
      </c>
      <c r="AG54" s="18" t="s">
        <v>24</v>
      </c>
      <c r="AH54" s="254" t="s">
        <v>24</v>
      </c>
      <c r="AI54" s="294" t="s">
        <v>32</v>
      </c>
      <c r="AJ54" s="58" t="s">
        <v>32</v>
      </c>
      <c r="AK54" s="209" t="s">
        <v>29</v>
      </c>
      <c r="AL54" s="299" t="s">
        <v>32</v>
      </c>
      <c r="AM54" s="294" t="s">
        <v>32</v>
      </c>
      <c r="AN54" s="58" t="s">
        <v>32</v>
      </c>
      <c r="AO54" s="58" t="s">
        <v>32</v>
      </c>
      <c r="AP54" s="199" t="s">
        <v>48</v>
      </c>
      <c r="AQ54" s="301" t="s">
        <v>48</v>
      </c>
      <c r="AR54" s="547" t="s">
        <v>48</v>
      </c>
      <c r="AS54" s="199" t="s">
        <v>48</v>
      </c>
      <c r="AT54" s="199" t="s">
        <v>48</v>
      </c>
      <c r="AU54" s="301" t="s">
        <v>48</v>
      </c>
      <c r="AV54" s="387"/>
      <c r="AW54" s="384"/>
      <c r="AX54" s="329"/>
      <c r="AY54" s="36" t="s">
        <v>26</v>
      </c>
      <c r="AZ54" s="6">
        <f>COUNTIF(D52:AV58,"к")</f>
        <v>14</v>
      </c>
      <c r="BA54" s="7">
        <f t="shared" si="10"/>
        <v>84</v>
      </c>
      <c r="BB54" s="36" t="s">
        <v>26</v>
      </c>
      <c r="BC54" s="6"/>
      <c r="BD54" s="7">
        <v>84</v>
      </c>
      <c r="BE54" s="348">
        <f t="shared" si="11"/>
        <v>0</v>
      </c>
    </row>
    <row r="55" spans="1:63" s="2" customFormat="1" ht="10.5" customHeight="1" x14ac:dyDescent="0.2">
      <c r="A55" s="629"/>
      <c r="B55" s="645"/>
      <c r="C55" s="30" t="s">
        <v>16</v>
      </c>
      <c r="D55" s="17"/>
      <c r="E55" s="18" t="s">
        <v>24</v>
      </c>
      <c r="F55" s="25" t="s">
        <v>23</v>
      </c>
      <c r="G55" s="25" t="s">
        <v>23</v>
      </c>
      <c r="H55" s="28" t="s">
        <v>23</v>
      </c>
      <c r="I55" s="27" t="s">
        <v>23</v>
      </c>
      <c r="J55" s="25" t="s">
        <v>23</v>
      </c>
      <c r="K55" s="18" t="s">
        <v>24</v>
      </c>
      <c r="L55" s="28" t="s">
        <v>23</v>
      </c>
      <c r="M55" s="27" t="s">
        <v>23</v>
      </c>
      <c r="N55" s="25" t="s">
        <v>23</v>
      </c>
      <c r="O55" s="294" t="s">
        <v>32</v>
      </c>
      <c r="P55" s="294" t="s">
        <v>32</v>
      </c>
      <c r="Q55" s="294" t="s">
        <v>32</v>
      </c>
      <c r="R55" s="294" t="s">
        <v>32</v>
      </c>
      <c r="S55" s="18" t="s">
        <v>24</v>
      </c>
      <c r="T55" s="18" t="s">
        <v>24</v>
      </c>
      <c r="U55" s="44" t="s">
        <v>29</v>
      </c>
      <c r="V55" s="36" t="s">
        <v>26</v>
      </c>
      <c r="W55" s="34" t="s">
        <v>26</v>
      </c>
      <c r="X55" s="25" t="s">
        <v>23</v>
      </c>
      <c r="Y55" s="25" t="s">
        <v>23</v>
      </c>
      <c r="Z55" s="28" t="s">
        <v>23</v>
      </c>
      <c r="AA55" s="27" t="s">
        <v>23</v>
      </c>
      <c r="AB55" s="25" t="s">
        <v>23</v>
      </c>
      <c r="AC55" s="25" t="s">
        <v>23</v>
      </c>
      <c r="AD55" s="25" t="s">
        <v>23</v>
      </c>
      <c r="AE55" s="25" t="s">
        <v>23</v>
      </c>
      <c r="AF55" s="18" t="s">
        <v>24</v>
      </c>
      <c r="AG55" s="18" t="s">
        <v>24</v>
      </c>
      <c r="AH55" s="254" t="s">
        <v>24</v>
      </c>
      <c r="AI55" s="294" t="s">
        <v>32</v>
      </c>
      <c r="AJ55" s="58" t="s">
        <v>32</v>
      </c>
      <c r="AK55" s="209" t="s">
        <v>29</v>
      </c>
      <c r="AL55" s="299" t="s">
        <v>32</v>
      </c>
      <c r="AM55" s="294" t="s">
        <v>32</v>
      </c>
      <c r="AN55" s="58" t="s">
        <v>32</v>
      </c>
      <c r="AO55" s="58" t="s">
        <v>32</v>
      </c>
      <c r="AP55" s="199" t="s">
        <v>48</v>
      </c>
      <c r="AQ55" s="301" t="s">
        <v>48</v>
      </c>
      <c r="AR55" s="547" t="s">
        <v>48</v>
      </c>
      <c r="AS55" s="199" t="s">
        <v>48</v>
      </c>
      <c r="AT55" s="199" t="s">
        <v>48</v>
      </c>
      <c r="AU55" s="301" t="s">
        <v>48</v>
      </c>
      <c r="AV55" s="387"/>
      <c r="AW55" s="384"/>
      <c r="AX55" s="329"/>
      <c r="AY55" s="17" t="s">
        <v>24</v>
      </c>
      <c r="AZ55" s="6">
        <f>COUNTIF($D$52:$AV$58,"то")</f>
        <v>127</v>
      </c>
      <c r="BA55" s="53">
        <f>SUM(AZ55*6)</f>
        <v>762</v>
      </c>
      <c r="BB55" s="17" t="s">
        <v>24</v>
      </c>
      <c r="BC55" s="6"/>
      <c r="BD55" s="53">
        <v>792</v>
      </c>
      <c r="BE55" s="348">
        <f t="shared" si="11"/>
        <v>-30</v>
      </c>
    </row>
    <row r="56" spans="1:63" s="2" customFormat="1" ht="10.5" customHeight="1" x14ac:dyDescent="0.2">
      <c r="A56" s="629"/>
      <c r="B56" s="645"/>
      <c r="C56" s="30" t="s">
        <v>17</v>
      </c>
      <c r="D56" s="17"/>
      <c r="E56" s="18" t="s">
        <v>24</v>
      </c>
      <c r="F56" s="18" t="s">
        <v>24</v>
      </c>
      <c r="G56" s="18" t="s">
        <v>24</v>
      </c>
      <c r="H56" s="19" t="s">
        <v>24</v>
      </c>
      <c r="I56" s="17" t="s">
        <v>24</v>
      </c>
      <c r="J56" s="18" t="s">
        <v>24</v>
      </c>
      <c r="K56" s="18" t="s">
        <v>24</v>
      </c>
      <c r="L56" s="19" t="s">
        <v>24</v>
      </c>
      <c r="M56" s="17" t="s">
        <v>24</v>
      </c>
      <c r="N56" s="18" t="s">
        <v>24</v>
      </c>
      <c r="O56" s="18" t="s">
        <v>24</v>
      </c>
      <c r="P56" s="18" t="s">
        <v>24</v>
      </c>
      <c r="Q56" s="19" t="s">
        <v>24</v>
      </c>
      <c r="R56" s="294" t="s">
        <v>32</v>
      </c>
      <c r="S56" s="18" t="s">
        <v>24</v>
      </c>
      <c r="T56" s="18" t="s">
        <v>24</v>
      </c>
      <c r="U56" s="44" t="s">
        <v>29</v>
      </c>
      <c r="V56" s="36" t="s">
        <v>26</v>
      </c>
      <c r="W56" s="34" t="s">
        <v>26</v>
      </c>
      <c r="X56" s="25" t="s">
        <v>23</v>
      </c>
      <c r="Y56" s="18" t="s">
        <v>24</v>
      </c>
      <c r="Z56" s="28" t="s">
        <v>23</v>
      </c>
      <c r="AA56" s="17" t="s">
        <v>24</v>
      </c>
      <c r="AB56" s="25" t="s">
        <v>23</v>
      </c>
      <c r="AC56" s="18" t="s">
        <v>24</v>
      </c>
      <c r="AD56" s="25" t="s">
        <v>23</v>
      </c>
      <c r="AE56" s="18" t="s">
        <v>24</v>
      </c>
      <c r="AF56" s="18" t="s">
        <v>24</v>
      </c>
      <c r="AG56" s="18" t="s">
        <v>24</v>
      </c>
      <c r="AH56" s="299" t="s">
        <v>32</v>
      </c>
      <c r="AI56" s="294" t="s">
        <v>32</v>
      </c>
      <c r="AJ56" s="209" t="s">
        <v>29</v>
      </c>
      <c r="AK56" s="58" t="s">
        <v>32</v>
      </c>
      <c r="AL56" s="299" t="s">
        <v>32</v>
      </c>
      <c r="AM56" s="102" t="s">
        <v>27</v>
      </c>
      <c r="AN56" s="58" t="s">
        <v>32</v>
      </c>
      <c r="AO56" s="58" t="s">
        <v>32</v>
      </c>
      <c r="AP56" s="199" t="s">
        <v>48</v>
      </c>
      <c r="AQ56" s="301" t="s">
        <v>48</v>
      </c>
      <c r="AR56" s="547" t="s">
        <v>48</v>
      </c>
      <c r="AS56" s="56" t="s">
        <v>27</v>
      </c>
      <c r="AT56" s="199" t="s">
        <v>48</v>
      </c>
      <c r="AU56" s="301" t="s">
        <v>48</v>
      </c>
      <c r="AV56" s="387"/>
      <c r="AW56" s="384"/>
      <c r="AX56" s="329"/>
      <c r="AY56" s="54" t="s">
        <v>29</v>
      </c>
      <c r="AZ56" s="6">
        <f>COUNTIF(D52:AV58,"па")</f>
        <v>12</v>
      </c>
      <c r="BA56" s="7">
        <f t="shared" ref="BA56" si="12">SUM(AZ56*6)</f>
        <v>72</v>
      </c>
      <c r="BB56" s="54" t="s">
        <v>29</v>
      </c>
      <c r="BC56" s="6"/>
      <c r="BD56" s="7">
        <v>72</v>
      </c>
      <c r="BE56" s="348">
        <f t="shared" si="11"/>
        <v>0</v>
      </c>
    </row>
    <row r="57" spans="1:63" s="2" customFormat="1" ht="10.5" customHeight="1" x14ac:dyDescent="0.2">
      <c r="A57" s="629"/>
      <c r="B57" s="645"/>
      <c r="C57" s="30" t="s">
        <v>18</v>
      </c>
      <c r="D57" s="17"/>
      <c r="E57" s="18" t="s">
        <v>24</v>
      </c>
      <c r="F57" s="18" t="s">
        <v>24</v>
      </c>
      <c r="G57" s="18" t="s">
        <v>24</v>
      </c>
      <c r="H57" s="19" t="s">
        <v>24</v>
      </c>
      <c r="I57" s="17" t="s">
        <v>24</v>
      </c>
      <c r="J57" s="18" t="s">
        <v>24</v>
      </c>
      <c r="K57" s="18" t="s">
        <v>24</v>
      </c>
      <c r="L57" s="19" t="s">
        <v>24</v>
      </c>
      <c r="M57" s="17" t="s">
        <v>24</v>
      </c>
      <c r="N57" s="18" t="s">
        <v>24</v>
      </c>
      <c r="O57" s="18" t="s">
        <v>24</v>
      </c>
      <c r="P57" s="18" t="s">
        <v>24</v>
      </c>
      <c r="Q57" s="19" t="s">
        <v>24</v>
      </c>
      <c r="R57" s="294" t="s">
        <v>32</v>
      </c>
      <c r="S57" s="18" t="s">
        <v>24</v>
      </c>
      <c r="T57" s="18" t="s">
        <v>24</v>
      </c>
      <c r="U57" s="44" t="s">
        <v>29</v>
      </c>
      <c r="V57" s="36" t="s">
        <v>26</v>
      </c>
      <c r="W57" s="34" t="s">
        <v>26</v>
      </c>
      <c r="X57" s="18" t="s">
        <v>24</v>
      </c>
      <c r="Y57" s="18" t="s">
        <v>24</v>
      </c>
      <c r="Z57" s="19" t="s">
        <v>24</v>
      </c>
      <c r="AA57" s="17" t="s">
        <v>24</v>
      </c>
      <c r="AB57" s="18" t="s">
        <v>24</v>
      </c>
      <c r="AC57" s="18" t="s">
        <v>24</v>
      </c>
      <c r="AD57" s="19" t="s">
        <v>24</v>
      </c>
      <c r="AE57" s="17" t="s">
        <v>24</v>
      </c>
      <c r="AF57" s="18" t="s">
        <v>24</v>
      </c>
      <c r="AG57" s="18" t="s">
        <v>24</v>
      </c>
      <c r="AH57" s="299" t="s">
        <v>32</v>
      </c>
      <c r="AI57" s="294" t="s">
        <v>32</v>
      </c>
      <c r="AJ57" s="209" t="s">
        <v>29</v>
      </c>
      <c r="AK57" s="58" t="s">
        <v>32</v>
      </c>
      <c r="AL57" s="299" t="s">
        <v>32</v>
      </c>
      <c r="AM57" s="294" t="s">
        <v>32</v>
      </c>
      <c r="AN57" s="56" t="s">
        <v>27</v>
      </c>
      <c r="AO57" s="58" t="s">
        <v>32</v>
      </c>
      <c r="AP57" s="199" t="s">
        <v>48</v>
      </c>
      <c r="AQ57" s="301" t="s">
        <v>48</v>
      </c>
      <c r="AR57" s="547" t="s">
        <v>48</v>
      </c>
      <c r="AS57" s="199" t="s">
        <v>48</v>
      </c>
      <c r="AT57" s="199" t="s">
        <v>48</v>
      </c>
      <c r="AU57" s="301" t="s">
        <v>48</v>
      </c>
      <c r="AV57" s="387"/>
      <c r="AW57" s="384"/>
      <c r="AX57" s="329"/>
      <c r="AY57" s="69" t="s">
        <v>32</v>
      </c>
      <c r="AZ57" s="6">
        <f>COUNTIF(D52:AV58,"пп")</f>
        <v>45</v>
      </c>
      <c r="BA57" s="7">
        <f>SUM(AZ57*6)</f>
        <v>270</v>
      </c>
      <c r="BB57" s="352" t="s">
        <v>32</v>
      </c>
      <c r="BC57" s="6"/>
      <c r="BD57" s="7">
        <v>270</v>
      </c>
      <c r="BE57" s="348">
        <f t="shared" si="11"/>
        <v>0</v>
      </c>
      <c r="BI57" s="96"/>
    </row>
    <row r="58" spans="1:63" s="2" customFormat="1" ht="10.5" customHeight="1" thickBot="1" x14ac:dyDescent="0.25">
      <c r="A58" s="629"/>
      <c r="B58" s="645"/>
      <c r="C58" s="97" t="s">
        <v>19</v>
      </c>
      <c r="D58" s="405" t="s">
        <v>25</v>
      </c>
      <c r="E58" s="406" t="s">
        <v>25</v>
      </c>
      <c r="F58" s="406" t="s">
        <v>25</v>
      </c>
      <c r="G58" s="406" t="s">
        <v>25</v>
      </c>
      <c r="H58" s="407" t="s">
        <v>25</v>
      </c>
      <c r="I58" s="405" t="s">
        <v>25</v>
      </c>
      <c r="J58" s="406" t="s">
        <v>25</v>
      </c>
      <c r="K58" s="406" t="s">
        <v>25</v>
      </c>
      <c r="L58" s="407" t="s">
        <v>25</v>
      </c>
      <c r="M58" s="405" t="s">
        <v>25</v>
      </c>
      <c r="N58" s="406" t="s">
        <v>25</v>
      </c>
      <c r="O58" s="406" t="s">
        <v>25</v>
      </c>
      <c r="P58" s="406" t="s">
        <v>25</v>
      </c>
      <c r="Q58" s="407" t="s">
        <v>25</v>
      </c>
      <c r="R58" s="405" t="s">
        <v>25</v>
      </c>
      <c r="S58" s="406" t="s">
        <v>25</v>
      </c>
      <c r="T58" s="406" t="s">
        <v>25</v>
      </c>
      <c r="U58" s="407" t="s">
        <v>25</v>
      </c>
      <c r="V58" s="410" t="s">
        <v>26</v>
      </c>
      <c r="W58" s="411" t="s">
        <v>26</v>
      </c>
      <c r="X58" s="406" t="s">
        <v>25</v>
      </c>
      <c r="Y58" s="406" t="s">
        <v>25</v>
      </c>
      <c r="Z58" s="407" t="s">
        <v>25</v>
      </c>
      <c r="AA58" s="405" t="s">
        <v>25</v>
      </c>
      <c r="AB58" s="406" t="s">
        <v>25</v>
      </c>
      <c r="AC58" s="406" t="s">
        <v>25</v>
      </c>
      <c r="AD58" s="407" t="s">
        <v>25</v>
      </c>
      <c r="AE58" s="405" t="s">
        <v>25</v>
      </c>
      <c r="AF58" s="406" t="s">
        <v>25</v>
      </c>
      <c r="AG58" s="406" t="s">
        <v>25</v>
      </c>
      <c r="AH58" s="407" t="s">
        <v>25</v>
      </c>
      <c r="AI58" s="405" t="s">
        <v>25</v>
      </c>
      <c r="AJ58" s="406" t="s">
        <v>25</v>
      </c>
      <c r="AK58" s="406" t="s">
        <v>25</v>
      </c>
      <c r="AL58" s="407" t="s">
        <v>25</v>
      </c>
      <c r="AM58" s="405" t="s">
        <v>25</v>
      </c>
      <c r="AN58" s="406" t="s">
        <v>25</v>
      </c>
      <c r="AO58" s="406" t="s">
        <v>25</v>
      </c>
      <c r="AP58" s="406" t="s">
        <v>25</v>
      </c>
      <c r="AQ58" s="407" t="s">
        <v>25</v>
      </c>
      <c r="AR58" s="408" t="s">
        <v>25</v>
      </c>
      <c r="AS58" s="406" t="s">
        <v>25</v>
      </c>
      <c r="AT58" s="406" t="s">
        <v>25</v>
      </c>
      <c r="AU58" s="407" t="s">
        <v>25</v>
      </c>
      <c r="AV58" s="463" t="s">
        <v>25</v>
      </c>
      <c r="AW58" s="414"/>
      <c r="AX58" s="499"/>
      <c r="AY58" s="202" t="s">
        <v>48</v>
      </c>
      <c r="AZ58" s="12">
        <f>COUNTIF(D52:AV58,"гиа")</f>
        <v>36</v>
      </c>
      <c r="BA58" s="13">
        <f>SUM(AZ58*6)</f>
        <v>216</v>
      </c>
      <c r="BB58" s="584" t="s">
        <v>48</v>
      </c>
      <c r="BC58" s="12"/>
      <c r="BD58" s="13">
        <v>216</v>
      </c>
      <c r="BE58" s="582">
        <f t="shared" si="11"/>
        <v>0</v>
      </c>
      <c r="BI58" s="201"/>
    </row>
    <row r="59" spans="1:63" s="2" customFormat="1" ht="10.5" customHeight="1" thickBot="1" x14ac:dyDescent="0.25">
      <c r="A59" s="630"/>
      <c r="B59" s="660"/>
      <c r="C59" s="473"/>
      <c r="D59" s="576"/>
      <c r="E59" s="577"/>
      <c r="F59" s="577"/>
      <c r="G59" s="577"/>
      <c r="H59" s="578"/>
      <c r="I59" s="576"/>
      <c r="J59" s="577"/>
      <c r="K59" s="577"/>
      <c r="L59" s="578"/>
      <c r="M59" s="576"/>
      <c r="N59" s="577"/>
      <c r="O59" s="577"/>
      <c r="P59" s="577"/>
      <c r="Q59" s="578"/>
      <c r="R59" s="576"/>
      <c r="S59" s="577"/>
      <c r="T59" s="577"/>
      <c r="U59" s="578"/>
      <c r="V59" s="576"/>
      <c r="W59" s="577"/>
      <c r="X59" s="577"/>
      <c r="Y59" s="577"/>
      <c r="Z59" s="578"/>
      <c r="AA59" s="576"/>
      <c r="AB59" s="577"/>
      <c r="AC59" s="577"/>
      <c r="AD59" s="578"/>
      <c r="AE59" s="576"/>
      <c r="AF59" s="577"/>
      <c r="AG59" s="577"/>
      <c r="AH59" s="578"/>
      <c r="AI59" s="576"/>
      <c r="AJ59" s="577"/>
      <c r="AK59" s="577"/>
      <c r="AL59" s="578"/>
      <c r="AM59" s="576"/>
      <c r="AN59" s="577"/>
      <c r="AO59" s="577"/>
      <c r="AP59" s="577"/>
      <c r="AQ59" s="578"/>
      <c r="AR59" s="579"/>
      <c r="AS59" s="577"/>
      <c r="AT59" s="577"/>
      <c r="AU59" s="578"/>
      <c r="AV59" s="513"/>
      <c r="AW59" s="591"/>
      <c r="AX59" s="515"/>
      <c r="AY59" s="71"/>
      <c r="AZ59" s="72"/>
      <c r="BA59" s="73">
        <f>SUM(BA52,BA55:BA58)</f>
        <v>1446</v>
      </c>
      <c r="BB59" s="71"/>
      <c r="BC59" s="72"/>
      <c r="BD59" s="73">
        <f>SUM(BD52:BD53,BD55:BD58)</f>
        <v>1476</v>
      </c>
      <c r="BE59" s="346">
        <f>SUM(BE52:BE53,BE55:BE58)</f>
        <v>12</v>
      </c>
    </row>
    <row r="60" spans="1:63" s="2" customFormat="1" ht="6" customHeight="1" thickBot="1" x14ac:dyDescent="0.25">
      <c r="A60" s="492"/>
      <c r="B60" s="493"/>
      <c r="C60" s="232"/>
      <c r="D60" s="233"/>
      <c r="E60" s="234"/>
      <c r="F60" s="234"/>
      <c r="G60" s="234"/>
      <c r="H60" s="235"/>
      <c r="I60" s="233"/>
      <c r="J60" s="234"/>
      <c r="K60" s="234"/>
      <c r="L60" s="235"/>
      <c r="M60" s="233"/>
      <c r="N60" s="234"/>
      <c r="O60" s="234"/>
      <c r="P60" s="234"/>
      <c r="Q60" s="235"/>
      <c r="R60" s="233"/>
      <c r="S60" s="234"/>
      <c r="T60" s="234"/>
      <c r="U60" s="237"/>
      <c r="V60" s="238"/>
      <c r="W60" s="234"/>
      <c r="X60" s="234"/>
      <c r="Y60" s="234"/>
      <c r="Z60" s="235"/>
      <c r="AA60" s="233"/>
      <c r="AB60" s="234"/>
      <c r="AC60" s="234"/>
      <c r="AD60" s="237"/>
      <c r="AE60" s="233"/>
      <c r="AF60" s="234"/>
      <c r="AG60" s="234"/>
      <c r="AH60" s="235"/>
      <c r="AI60" s="233"/>
      <c r="AJ60" s="234"/>
      <c r="AK60" s="234"/>
      <c r="AL60" s="235"/>
      <c r="AM60" s="233"/>
      <c r="AN60" s="234"/>
      <c r="AO60" s="234"/>
      <c r="AP60" s="234"/>
      <c r="AQ60" s="240"/>
      <c r="AR60" s="296"/>
      <c r="AS60" s="242"/>
      <c r="AT60" s="234"/>
      <c r="AU60" s="235"/>
      <c r="AV60" s="397"/>
      <c r="AW60" s="375"/>
      <c r="AX60" s="382"/>
      <c r="AY60" s="341"/>
      <c r="AZ60" s="245"/>
      <c r="BA60" s="246"/>
      <c r="BB60" s="341"/>
      <c r="BC60" s="245"/>
      <c r="BD60" s="246"/>
      <c r="BE60" s="247"/>
    </row>
    <row r="61" spans="1:63" s="2" customFormat="1" ht="12" customHeight="1" x14ac:dyDescent="0.2">
      <c r="A61" s="628" t="s">
        <v>12</v>
      </c>
      <c r="B61" s="661" t="s">
        <v>72</v>
      </c>
      <c r="C61" s="29" t="s">
        <v>20</v>
      </c>
      <c r="D61" s="223"/>
      <c r="E61" s="253" t="s">
        <v>24</v>
      </c>
      <c r="F61" s="253" t="s">
        <v>24</v>
      </c>
      <c r="G61" s="253" t="s">
        <v>24</v>
      </c>
      <c r="H61" s="254" t="s">
        <v>24</v>
      </c>
      <c r="I61" s="223" t="s">
        <v>24</v>
      </c>
      <c r="J61" s="253" t="s">
        <v>24</v>
      </c>
      <c r="K61" s="253" t="s">
        <v>24</v>
      </c>
      <c r="L61" s="254" t="s">
        <v>24</v>
      </c>
      <c r="M61" s="223" t="s">
        <v>24</v>
      </c>
      <c r="N61" s="573" t="s">
        <v>27</v>
      </c>
      <c r="O61" s="253" t="s">
        <v>24</v>
      </c>
      <c r="P61" s="253" t="s">
        <v>24</v>
      </c>
      <c r="Q61" s="254" t="s">
        <v>24</v>
      </c>
      <c r="R61" s="223" t="s">
        <v>24</v>
      </c>
      <c r="S61" s="253" t="s">
        <v>24</v>
      </c>
      <c r="T61" s="253" t="s">
        <v>24</v>
      </c>
      <c r="U61" s="254" t="s">
        <v>24</v>
      </c>
      <c r="V61" s="223" t="s">
        <v>24</v>
      </c>
      <c r="W61" s="225" t="s">
        <v>26</v>
      </c>
      <c r="X61" s="225" t="s">
        <v>26</v>
      </c>
      <c r="Y61" s="253" t="s">
        <v>24</v>
      </c>
      <c r="Z61" s="254" t="s">
        <v>24</v>
      </c>
      <c r="AA61" s="223" t="s">
        <v>24</v>
      </c>
      <c r="AB61" s="253" t="s">
        <v>24</v>
      </c>
      <c r="AC61" s="253" t="s">
        <v>24</v>
      </c>
      <c r="AD61" s="574" t="s">
        <v>27</v>
      </c>
      <c r="AE61" s="223" t="s">
        <v>24</v>
      </c>
      <c r="AF61" s="227" t="s">
        <v>27</v>
      </c>
      <c r="AG61" s="253" t="s">
        <v>24</v>
      </c>
      <c r="AH61" s="254" t="s">
        <v>24</v>
      </c>
      <c r="AI61" s="223" t="s">
        <v>24</v>
      </c>
      <c r="AJ61" s="253" t="s">
        <v>24</v>
      </c>
      <c r="AK61" s="253" t="s">
        <v>24</v>
      </c>
      <c r="AL61" s="298" t="s">
        <v>32</v>
      </c>
      <c r="AM61" s="293" t="s">
        <v>32</v>
      </c>
      <c r="AN61" s="255" t="s">
        <v>32</v>
      </c>
      <c r="AO61" s="224" t="s">
        <v>27</v>
      </c>
      <c r="AP61" s="255" t="s">
        <v>32</v>
      </c>
      <c r="AQ61" s="298" t="s">
        <v>32</v>
      </c>
      <c r="AR61" s="228" t="s">
        <v>32</v>
      </c>
      <c r="AS61" s="255" t="s">
        <v>32</v>
      </c>
      <c r="AT61" s="255" t="s">
        <v>32</v>
      </c>
      <c r="AU61" s="460" t="s">
        <v>29</v>
      </c>
      <c r="AV61" s="377" t="s">
        <v>73</v>
      </c>
      <c r="AW61" s="386"/>
      <c r="AX61" s="383"/>
      <c r="AY61" s="605" t="s">
        <v>23</v>
      </c>
      <c r="AZ61" s="575">
        <f>COUNTIF(D61:AV67,"уп")</f>
        <v>120</v>
      </c>
      <c r="BA61" s="256">
        <f>SUM(AZ61*6)</f>
        <v>720</v>
      </c>
      <c r="BB61" s="257" t="s">
        <v>23</v>
      </c>
      <c r="BC61" s="212"/>
      <c r="BD61" s="256">
        <v>720</v>
      </c>
      <c r="BE61" s="517">
        <f t="shared" ref="BE61:BE66" si="13">SUM(BA61-BD61)</f>
        <v>0</v>
      </c>
      <c r="BH61" s="418"/>
      <c r="BI61" s="418"/>
      <c r="BJ61" s="418"/>
      <c r="BK61" s="418"/>
    </row>
    <row r="62" spans="1:63" s="2" customFormat="1" ht="11.25" customHeight="1" x14ac:dyDescent="0.2">
      <c r="A62" s="629"/>
      <c r="B62" s="662"/>
      <c r="C62" s="30" t="s">
        <v>21</v>
      </c>
      <c r="D62" s="17"/>
      <c r="E62" s="25" t="s">
        <v>23</v>
      </c>
      <c r="F62" s="25" t="s">
        <v>23</v>
      </c>
      <c r="G62" s="25" t="s">
        <v>23</v>
      </c>
      <c r="H62" s="28" t="s">
        <v>23</v>
      </c>
      <c r="I62" s="27" t="s">
        <v>23</v>
      </c>
      <c r="J62" s="25" t="s">
        <v>23</v>
      </c>
      <c r="K62" s="25" t="s">
        <v>23</v>
      </c>
      <c r="L62" s="28" t="s">
        <v>23</v>
      </c>
      <c r="M62" s="27" t="s">
        <v>23</v>
      </c>
      <c r="N62" s="25" t="s">
        <v>23</v>
      </c>
      <c r="O62" s="25" t="s">
        <v>23</v>
      </c>
      <c r="P62" s="25" t="s">
        <v>23</v>
      </c>
      <c r="Q62" s="28" t="s">
        <v>23</v>
      </c>
      <c r="R62" s="27" t="s">
        <v>23</v>
      </c>
      <c r="S62" s="25" t="s">
        <v>23</v>
      </c>
      <c r="T62" s="25" t="s">
        <v>23</v>
      </c>
      <c r="U62" s="28" t="s">
        <v>23</v>
      </c>
      <c r="V62" s="36" t="s">
        <v>26</v>
      </c>
      <c r="W62" s="34" t="s">
        <v>26</v>
      </c>
      <c r="X62" s="25" t="s">
        <v>23</v>
      </c>
      <c r="Y62" s="25" t="s">
        <v>23</v>
      </c>
      <c r="Z62" s="28" t="s">
        <v>23</v>
      </c>
      <c r="AA62" s="27" t="s">
        <v>23</v>
      </c>
      <c r="AB62" s="25" t="s">
        <v>23</v>
      </c>
      <c r="AC62" s="25" t="s">
        <v>23</v>
      </c>
      <c r="AD62" s="28" t="s">
        <v>23</v>
      </c>
      <c r="AE62" s="27" t="s">
        <v>23</v>
      </c>
      <c r="AF62" s="25" t="s">
        <v>23</v>
      </c>
      <c r="AG62" s="25" t="s">
        <v>23</v>
      </c>
      <c r="AH62" s="28" t="s">
        <v>23</v>
      </c>
      <c r="AI62" s="27" t="s">
        <v>23</v>
      </c>
      <c r="AJ62" s="25" t="s">
        <v>23</v>
      </c>
      <c r="AK62" s="18" t="s">
        <v>24</v>
      </c>
      <c r="AL62" s="299" t="s">
        <v>32</v>
      </c>
      <c r="AM62" s="294" t="s">
        <v>32</v>
      </c>
      <c r="AN62" s="58" t="s">
        <v>32</v>
      </c>
      <c r="AO62" s="58" t="s">
        <v>32</v>
      </c>
      <c r="AP62" s="58" t="s">
        <v>32</v>
      </c>
      <c r="AQ62" s="299" t="s">
        <v>32</v>
      </c>
      <c r="AR62" s="77" t="s">
        <v>32</v>
      </c>
      <c r="AS62" s="58" t="s">
        <v>32</v>
      </c>
      <c r="AT62" s="58" t="s">
        <v>32</v>
      </c>
      <c r="AU62" s="393" t="s">
        <v>29</v>
      </c>
      <c r="AV62" s="378" t="s">
        <v>73</v>
      </c>
      <c r="AW62" s="387"/>
      <c r="AX62" s="384"/>
      <c r="AY62" s="606" t="s">
        <v>27</v>
      </c>
      <c r="AZ62" s="287">
        <f>COUNTIF(D61:AV68,"п")</f>
        <v>7</v>
      </c>
      <c r="BA62" s="7">
        <f t="shared" ref="BA62:BA63" si="14">SUM(AZ62*6)</f>
        <v>42</v>
      </c>
      <c r="BB62" s="38" t="s">
        <v>27</v>
      </c>
      <c r="BC62" s="6"/>
      <c r="BD62" s="7">
        <v>0</v>
      </c>
      <c r="BE62" s="348">
        <f t="shared" si="13"/>
        <v>42</v>
      </c>
      <c r="BH62" s="418"/>
      <c r="BI62" s="418"/>
      <c r="BJ62" s="418"/>
      <c r="BK62" s="418"/>
    </row>
    <row r="63" spans="1:63" s="2" customFormat="1" ht="10.5" customHeight="1" x14ac:dyDescent="0.2">
      <c r="A63" s="629"/>
      <c r="B63" s="662"/>
      <c r="C63" s="30" t="s">
        <v>22</v>
      </c>
      <c r="D63" s="17"/>
      <c r="E63" s="25" t="s">
        <v>23</v>
      </c>
      <c r="F63" s="25" t="s">
        <v>23</v>
      </c>
      <c r="G63" s="25" t="s">
        <v>23</v>
      </c>
      <c r="H63" s="28" t="s">
        <v>23</v>
      </c>
      <c r="I63" s="27" t="s">
        <v>23</v>
      </c>
      <c r="J63" s="25" t="s">
        <v>23</v>
      </c>
      <c r="K63" s="25" t="s">
        <v>23</v>
      </c>
      <c r="L63" s="28" t="s">
        <v>23</v>
      </c>
      <c r="M63" s="27" t="s">
        <v>23</v>
      </c>
      <c r="N63" s="25" t="s">
        <v>23</v>
      </c>
      <c r="O63" s="25" t="s">
        <v>23</v>
      </c>
      <c r="P63" s="25" t="s">
        <v>23</v>
      </c>
      <c r="Q63" s="28" t="s">
        <v>23</v>
      </c>
      <c r="R63" s="27" t="s">
        <v>23</v>
      </c>
      <c r="S63" s="25" t="s">
        <v>23</v>
      </c>
      <c r="T63" s="25" t="s">
        <v>23</v>
      </c>
      <c r="U63" s="28" t="s">
        <v>23</v>
      </c>
      <c r="V63" s="36" t="s">
        <v>26</v>
      </c>
      <c r="W63" s="34" t="s">
        <v>26</v>
      </c>
      <c r="X63" s="25" t="s">
        <v>23</v>
      </c>
      <c r="Y63" s="25" t="s">
        <v>23</v>
      </c>
      <c r="Z63" s="28" t="s">
        <v>23</v>
      </c>
      <c r="AA63" s="27" t="s">
        <v>23</v>
      </c>
      <c r="AB63" s="25" t="s">
        <v>23</v>
      </c>
      <c r="AC63" s="25" t="s">
        <v>23</v>
      </c>
      <c r="AD63" s="28" t="s">
        <v>23</v>
      </c>
      <c r="AE63" s="27" t="s">
        <v>23</v>
      </c>
      <c r="AF63" s="25" t="s">
        <v>23</v>
      </c>
      <c r="AG63" s="25" t="s">
        <v>23</v>
      </c>
      <c r="AH63" s="28" t="s">
        <v>23</v>
      </c>
      <c r="AI63" s="27" t="s">
        <v>23</v>
      </c>
      <c r="AJ63" s="25" t="s">
        <v>23</v>
      </c>
      <c r="AK63" s="58" t="s">
        <v>32</v>
      </c>
      <c r="AL63" s="299" t="s">
        <v>32</v>
      </c>
      <c r="AM63" s="294" t="s">
        <v>32</v>
      </c>
      <c r="AN63" s="58" t="s">
        <v>32</v>
      </c>
      <c r="AO63" s="58" t="s">
        <v>32</v>
      </c>
      <c r="AP63" s="58" t="s">
        <v>32</v>
      </c>
      <c r="AQ63" s="299" t="s">
        <v>32</v>
      </c>
      <c r="AR63" s="77" t="s">
        <v>32</v>
      </c>
      <c r="AS63" s="58" t="s">
        <v>32</v>
      </c>
      <c r="AT63" s="209" t="s">
        <v>29</v>
      </c>
      <c r="AU63" s="373" t="s">
        <v>73</v>
      </c>
      <c r="AV63" s="379"/>
      <c r="AW63" s="387"/>
      <c r="AX63" s="384"/>
      <c r="AY63" s="607" t="s">
        <v>26</v>
      </c>
      <c r="AZ63" s="287">
        <f>COUNTIF(D61:AV68,"к")</f>
        <v>14</v>
      </c>
      <c r="BA63" s="7">
        <f t="shared" si="14"/>
        <v>84</v>
      </c>
      <c r="BB63" s="36" t="s">
        <v>26</v>
      </c>
      <c r="BC63" s="6"/>
      <c r="BD63" s="7">
        <v>84</v>
      </c>
      <c r="BE63" s="348">
        <f t="shared" si="13"/>
        <v>0</v>
      </c>
      <c r="BH63" s="418"/>
      <c r="BI63" s="418"/>
      <c r="BJ63" s="418"/>
      <c r="BK63" s="418"/>
    </row>
    <row r="64" spans="1:63" s="2" customFormat="1" ht="10.5" customHeight="1" x14ac:dyDescent="0.2">
      <c r="A64" s="629"/>
      <c r="B64" s="662"/>
      <c r="C64" s="30" t="s">
        <v>16</v>
      </c>
      <c r="D64" s="17"/>
      <c r="E64" s="25" t="s">
        <v>23</v>
      </c>
      <c r="F64" s="25" t="s">
        <v>23</v>
      </c>
      <c r="G64" s="25" t="s">
        <v>23</v>
      </c>
      <c r="H64" s="28" t="s">
        <v>23</v>
      </c>
      <c r="I64" s="27" t="s">
        <v>23</v>
      </c>
      <c r="J64" s="25" t="s">
        <v>23</v>
      </c>
      <c r="K64" s="25" t="s">
        <v>23</v>
      </c>
      <c r="L64" s="28" t="s">
        <v>23</v>
      </c>
      <c r="M64" s="27" t="s">
        <v>23</v>
      </c>
      <c r="N64" s="25" t="s">
        <v>23</v>
      </c>
      <c r="O64" s="25" t="s">
        <v>23</v>
      </c>
      <c r="P64" s="25" t="s">
        <v>23</v>
      </c>
      <c r="Q64" s="28" t="s">
        <v>23</v>
      </c>
      <c r="R64" s="27" t="s">
        <v>23</v>
      </c>
      <c r="S64" s="25" t="s">
        <v>23</v>
      </c>
      <c r="T64" s="25" t="s">
        <v>23</v>
      </c>
      <c r="U64" s="28" t="s">
        <v>23</v>
      </c>
      <c r="V64" s="36" t="s">
        <v>26</v>
      </c>
      <c r="W64" s="34" t="s">
        <v>26</v>
      </c>
      <c r="X64" s="25" t="s">
        <v>23</v>
      </c>
      <c r="Y64" s="25" t="s">
        <v>23</v>
      </c>
      <c r="Z64" s="28" t="s">
        <v>23</v>
      </c>
      <c r="AA64" s="27" t="s">
        <v>23</v>
      </c>
      <c r="AB64" s="25" t="s">
        <v>23</v>
      </c>
      <c r="AC64" s="25" t="s">
        <v>23</v>
      </c>
      <c r="AD64" s="28" t="s">
        <v>23</v>
      </c>
      <c r="AE64" s="27" t="s">
        <v>23</v>
      </c>
      <c r="AF64" s="25" t="s">
        <v>23</v>
      </c>
      <c r="AG64" s="25" t="s">
        <v>23</v>
      </c>
      <c r="AH64" s="28" t="s">
        <v>23</v>
      </c>
      <c r="AI64" s="27" t="s">
        <v>23</v>
      </c>
      <c r="AJ64" s="25" t="s">
        <v>23</v>
      </c>
      <c r="AK64" s="58" t="s">
        <v>32</v>
      </c>
      <c r="AL64" s="299" t="s">
        <v>32</v>
      </c>
      <c r="AM64" s="294" t="s">
        <v>32</v>
      </c>
      <c r="AN64" s="58" t="s">
        <v>32</v>
      </c>
      <c r="AO64" s="58" t="s">
        <v>32</v>
      </c>
      <c r="AP64" s="58" t="s">
        <v>32</v>
      </c>
      <c r="AQ64" s="299" t="s">
        <v>32</v>
      </c>
      <c r="AR64" s="77" t="s">
        <v>32</v>
      </c>
      <c r="AS64" s="58" t="s">
        <v>32</v>
      </c>
      <c r="AT64" s="209" t="s">
        <v>29</v>
      </c>
      <c r="AU64" s="373" t="s">
        <v>73</v>
      </c>
      <c r="AV64" s="379"/>
      <c r="AW64" s="387"/>
      <c r="AX64" s="384"/>
      <c r="AY64" s="608" t="s">
        <v>24</v>
      </c>
      <c r="AZ64" s="287">
        <f>COUNTIF($D$61:$AV$67,"то")</f>
        <v>59</v>
      </c>
      <c r="BA64" s="53">
        <f>SUM(AZ64*6)</f>
        <v>354</v>
      </c>
      <c r="BB64" s="17" t="s">
        <v>24</v>
      </c>
      <c r="BC64" s="6"/>
      <c r="BD64" s="53">
        <v>360</v>
      </c>
      <c r="BE64" s="348">
        <f t="shared" si="13"/>
        <v>-6</v>
      </c>
      <c r="BH64" s="418"/>
      <c r="BI64" s="418"/>
      <c r="BJ64" s="418"/>
      <c r="BK64" s="418"/>
    </row>
    <row r="65" spans="1:63" s="2" customFormat="1" ht="10.5" customHeight="1" x14ac:dyDescent="0.2">
      <c r="A65" s="629"/>
      <c r="B65" s="662"/>
      <c r="C65" s="30" t="s">
        <v>17</v>
      </c>
      <c r="D65" s="17"/>
      <c r="E65" s="25" t="s">
        <v>23</v>
      </c>
      <c r="F65" s="25" t="s">
        <v>23</v>
      </c>
      <c r="G65" s="25" t="s">
        <v>23</v>
      </c>
      <c r="H65" s="28" t="s">
        <v>23</v>
      </c>
      <c r="I65" s="27" t="s">
        <v>23</v>
      </c>
      <c r="J65" s="25" t="s">
        <v>23</v>
      </c>
      <c r="K65" s="25" t="s">
        <v>23</v>
      </c>
      <c r="L65" s="28" t="s">
        <v>23</v>
      </c>
      <c r="M65" s="27" t="s">
        <v>23</v>
      </c>
      <c r="N65" s="25" t="s">
        <v>23</v>
      </c>
      <c r="O65" s="25" t="s">
        <v>23</v>
      </c>
      <c r="P65" s="25" t="s">
        <v>23</v>
      </c>
      <c r="Q65" s="28" t="s">
        <v>23</v>
      </c>
      <c r="R65" s="27" t="s">
        <v>23</v>
      </c>
      <c r="S65" s="25" t="s">
        <v>23</v>
      </c>
      <c r="T65" s="25" t="s">
        <v>23</v>
      </c>
      <c r="U65" s="28" t="s">
        <v>23</v>
      </c>
      <c r="V65" s="36" t="s">
        <v>26</v>
      </c>
      <c r="W65" s="34" t="s">
        <v>26</v>
      </c>
      <c r="X65" s="25" t="s">
        <v>23</v>
      </c>
      <c r="Y65" s="25" t="s">
        <v>23</v>
      </c>
      <c r="Z65" s="28" t="s">
        <v>23</v>
      </c>
      <c r="AA65" s="27" t="s">
        <v>23</v>
      </c>
      <c r="AB65" s="25" t="s">
        <v>23</v>
      </c>
      <c r="AC65" s="25" t="s">
        <v>23</v>
      </c>
      <c r="AD65" s="28" t="s">
        <v>23</v>
      </c>
      <c r="AE65" s="27" t="s">
        <v>23</v>
      </c>
      <c r="AF65" s="25" t="s">
        <v>23</v>
      </c>
      <c r="AG65" s="25" t="s">
        <v>23</v>
      </c>
      <c r="AH65" s="28" t="s">
        <v>23</v>
      </c>
      <c r="AI65" s="27" t="s">
        <v>23</v>
      </c>
      <c r="AJ65" s="25" t="s">
        <v>23</v>
      </c>
      <c r="AK65" s="58" t="s">
        <v>32</v>
      </c>
      <c r="AL65" s="299" t="s">
        <v>32</v>
      </c>
      <c r="AM65" s="102" t="s">
        <v>27</v>
      </c>
      <c r="AN65" s="58" t="s">
        <v>32</v>
      </c>
      <c r="AO65" s="58" t="s">
        <v>32</v>
      </c>
      <c r="AP65" s="58" t="s">
        <v>32</v>
      </c>
      <c r="AQ65" s="299" t="s">
        <v>32</v>
      </c>
      <c r="AR65" s="77" t="s">
        <v>32</v>
      </c>
      <c r="AS65" s="56" t="s">
        <v>27</v>
      </c>
      <c r="AT65" s="209" t="s">
        <v>29</v>
      </c>
      <c r="AU65" s="373" t="s">
        <v>73</v>
      </c>
      <c r="AV65" s="379"/>
      <c r="AW65" s="387"/>
      <c r="AX65" s="384"/>
      <c r="AY65" s="609" t="s">
        <v>29</v>
      </c>
      <c r="AZ65" s="287">
        <f>COUNTIF(D61:AV67,"па")</f>
        <v>6</v>
      </c>
      <c r="BA65" s="7">
        <f t="shared" ref="BA65" si="15">SUM(AZ65*6)</f>
        <v>36</v>
      </c>
      <c r="BB65" s="54" t="s">
        <v>29</v>
      </c>
      <c r="BC65" s="6"/>
      <c r="BD65" s="7">
        <v>36</v>
      </c>
      <c r="BE65" s="348">
        <f t="shared" si="13"/>
        <v>0</v>
      </c>
      <c r="BH65" s="418"/>
      <c r="BI65" s="418"/>
      <c r="BJ65" s="418"/>
      <c r="BK65" s="418"/>
    </row>
    <row r="66" spans="1:63" s="2" customFormat="1" ht="10.5" customHeight="1" x14ac:dyDescent="0.2">
      <c r="A66" s="629"/>
      <c r="B66" s="662"/>
      <c r="C66" s="30" t="s">
        <v>18</v>
      </c>
      <c r="D66" s="17"/>
      <c r="E66" s="18" t="s">
        <v>24</v>
      </c>
      <c r="F66" s="18" t="s">
        <v>24</v>
      </c>
      <c r="G66" s="18" t="s">
        <v>24</v>
      </c>
      <c r="H66" s="19" t="s">
        <v>24</v>
      </c>
      <c r="I66" s="17" t="s">
        <v>24</v>
      </c>
      <c r="J66" s="18" t="s">
        <v>24</v>
      </c>
      <c r="K66" s="18" t="s">
        <v>24</v>
      </c>
      <c r="L66" s="19" t="s">
        <v>24</v>
      </c>
      <c r="M66" s="17" t="s">
        <v>24</v>
      </c>
      <c r="N66" s="18" t="s">
        <v>24</v>
      </c>
      <c r="O66" s="18" t="s">
        <v>24</v>
      </c>
      <c r="P66" s="18" t="s">
        <v>24</v>
      </c>
      <c r="Q66" s="19" t="s">
        <v>24</v>
      </c>
      <c r="R66" s="17" t="s">
        <v>24</v>
      </c>
      <c r="S66" s="18" t="s">
        <v>24</v>
      </c>
      <c r="T66" s="18" t="s">
        <v>24</v>
      </c>
      <c r="U66" s="19" t="s">
        <v>24</v>
      </c>
      <c r="V66" s="36" t="s">
        <v>26</v>
      </c>
      <c r="W66" s="34" t="s">
        <v>26</v>
      </c>
      <c r="X66" s="18" t="s">
        <v>24</v>
      </c>
      <c r="Y66" s="18" t="s">
        <v>24</v>
      </c>
      <c r="Z66" s="19" t="s">
        <v>24</v>
      </c>
      <c r="AA66" s="17" t="s">
        <v>24</v>
      </c>
      <c r="AB66" s="18" t="s">
        <v>24</v>
      </c>
      <c r="AC66" s="18" t="s">
        <v>24</v>
      </c>
      <c r="AD66" s="19" t="s">
        <v>24</v>
      </c>
      <c r="AE66" s="17" t="s">
        <v>24</v>
      </c>
      <c r="AF66" s="18" t="s">
        <v>24</v>
      </c>
      <c r="AG66" s="18" t="s">
        <v>24</v>
      </c>
      <c r="AH66" s="19" t="s">
        <v>24</v>
      </c>
      <c r="AI66" s="17" t="s">
        <v>24</v>
      </c>
      <c r="AJ66" s="18" t="s">
        <v>24</v>
      </c>
      <c r="AK66" s="58" t="s">
        <v>32</v>
      </c>
      <c r="AL66" s="299" t="s">
        <v>32</v>
      </c>
      <c r="AM66" s="294" t="s">
        <v>32</v>
      </c>
      <c r="AN66" s="56" t="s">
        <v>27</v>
      </c>
      <c r="AO66" s="58" t="s">
        <v>32</v>
      </c>
      <c r="AP66" s="58" t="s">
        <v>32</v>
      </c>
      <c r="AQ66" s="299" t="s">
        <v>32</v>
      </c>
      <c r="AR66" s="77" t="s">
        <v>32</v>
      </c>
      <c r="AS66" s="58" t="s">
        <v>32</v>
      </c>
      <c r="AT66" s="209" t="s">
        <v>29</v>
      </c>
      <c r="AU66" s="373" t="s">
        <v>73</v>
      </c>
      <c r="AV66" s="379"/>
      <c r="AW66" s="387"/>
      <c r="AX66" s="384"/>
      <c r="AY66" s="610" t="s">
        <v>32</v>
      </c>
      <c r="AZ66" s="287">
        <f>COUNTIF(D61:AV67,"пп")</f>
        <v>50</v>
      </c>
      <c r="BA66" s="7">
        <f>SUM(AZ66*6)</f>
        <v>300</v>
      </c>
      <c r="BB66" s="352" t="s">
        <v>32</v>
      </c>
      <c r="BC66" s="6"/>
      <c r="BD66" s="7">
        <v>324</v>
      </c>
      <c r="BE66" s="348">
        <f t="shared" si="13"/>
        <v>-24</v>
      </c>
      <c r="BH66" s="418"/>
      <c r="BI66" s="418"/>
      <c r="BJ66" s="418"/>
      <c r="BK66" s="418"/>
    </row>
    <row r="67" spans="1:63" s="2" customFormat="1" ht="10.5" customHeight="1" thickBot="1" x14ac:dyDescent="0.25">
      <c r="A67" s="629"/>
      <c r="B67" s="662"/>
      <c r="C67" s="97" t="s">
        <v>19</v>
      </c>
      <c r="D67" s="91" t="s">
        <v>25</v>
      </c>
      <c r="E67" s="92" t="s">
        <v>25</v>
      </c>
      <c r="F67" s="92" t="s">
        <v>25</v>
      </c>
      <c r="G67" s="92" t="s">
        <v>25</v>
      </c>
      <c r="H67" s="93" t="s">
        <v>25</v>
      </c>
      <c r="I67" s="91" t="s">
        <v>25</v>
      </c>
      <c r="J67" s="92" t="s">
        <v>25</v>
      </c>
      <c r="K67" s="92" t="s">
        <v>25</v>
      </c>
      <c r="L67" s="93" t="s">
        <v>25</v>
      </c>
      <c r="M67" s="91" t="s">
        <v>25</v>
      </c>
      <c r="N67" s="92" t="s">
        <v>25</v>
      </c>
      <c r="O67" s="92" t="s">
        <v>25</v>
      </c>
      <c r="P67" s="92" t="s">
        <v>25</v>
      </c>
      <c r="Q67" s="93" t="s">
        <v>25</v>
      </c>
      <c r="R67" s="91" t="s">
        <v>25</v>
      </c>
      <c r="S67" s="92" t="s">
        <v>25</v>
      </c>
      <c r="T67" s="92" t="s">
        <v>25</v>
      </c>
      <c r="U67" s="93" t="s">
        <v>25</v>
      </c>
      <c r="V67" s="37" t="s">
        <v>26</v>
      </c>
      <c r="W67" s="49" t="s">
        <v>26</v>
      </c>
      <c r="X67" s="92" t="s">
        <v>25</v>
      </c>
      <c r="Y67" s="92" t="s">
        <v>25</v>
      </c>
      <c r="Z67" s="93" t="s">
        <v>25</v>
      </c>
      <c r="AA67" s="91" t="s">
        <v>25</v>
      </c>
      <c r="AB67" s="92" t="s">
        <v>25</v>
      </c>
      <c r="AC67" s="92" t="s">
        <v>25</v>
      </c>
      <c r="AD67" s="93" t="s">
        <v>25</v>
      </c>
      <c r="AE67" s="91" t="s">
        <v>25</v>
      </c>
      <c r="AF67" s="92" t="s">
        <v>25</v>
      </c>
      <c r="AG67" s="92" t="s">
        <v>25</v>
      </c>
      <c r="AH67" s="93" t="s">
        <v>25</v>
      </c>
      <c r="AI67" s="91" t="s">
        <v>25</v>
      </c>
      <c r="AJ67" s="92" t="s">
        <v>25</v>
      </c>
      <c r="AK67" s="92" t="s">
        <v>25</v>
      </c>
      <c r="AL67" s="93" t="s">
        <v>25</v>
      </c>
      <c r="AM67" s="91" t="s">
        <v>25</v>
      </c>
      <c r="AN67" s="92" t="s">
        <v>25</v>
      </c>
      <c r="AO67" s="92" t="s">
        <v>25</v>
      </c>
      <c r="AP67" s="92" t="s">
        <v>25</v>
      </c>
      <c r="AQ67" s="93" t="s">
        <v>25</v>
      </c>
      <c r="AR67" s="94" t="s">
        <v>25</v>
      </c>
      <c r="AS67" s="92" t="s">
        <v>25</v>
      </c>
      <c r="AT67" s="92" t="s">
        <v>25</v>
      </c>
      <c r="AU67" s="95" t="s">
        <v>25</v>
      </c>
      <c r="AV67" s="381" t="s">
        <v>25</v>
      </c>
      <c r="AW67" s="388"/>
      <c r="AX67" s="385"/>
      <c r="AY67" s="611" t="s">
        <v>73</v>
      </c>
      <c r="AZ67" s="561">
        <f>COUNTIF(D61:AV67,"иа")</f>
        <v>6</v>
      </c>
      <c r="BA67" s="426">
        <f t="shared" ref="BA67" si="16">SUM(AZ67*6)</f>
        <v>36</v>
      </c>
      <c r="BB67" s="480" t="s">
        <v>73</v>
      </c>
      <c r="BC67" s="425"/>
      <c r="BD67" s="426">
        <v>36</v>
      </c>
      <c r="BE67" s="486">
        <f t="shared" ref="BE67" si="17">SUM(BA67-BD67)</f>
        <v>0</v>
      </c>
      <c r="BH67" s="418"/>
      <c r="BI67" s="418"/>
      <c r="BJ67" s="418"/>
      <c r="BK67" s="418"/>
    </row>
    <row r="68" spans="1:63" s="2" customFormat="1" ht="10.5" customHeight="1" thickBot="1" x14ac:dyDescent="0.25">
      <c r="A68" s="629"/>
      <c r="B68" s="660"/>
      <c r="C68" s="97"/>
      <c r="D68" s="562"/>
      <c r="E68" s="563"/>
      <c r="F68" s="563"/>
      <c r="G68" s="563"/>
      <c r="H68" s="564"/>
      <c r="I68" s="562"/>
      <c r="J68" s="563"/>
      <c r="K68" s="563"/>
      <c r="L68" s="565"/>
      <c r="M68" s="562"/>
      <c r="N68" s="563"/>
      <c r="O68" s="563"/>
      <c r="P68" s="563"/>
      <c r="Q68" s="565"/>
      <c r="R68" s="562"/>
      <c r="S68" s="563"/>
      <c r="T68" s="563"/>
      <c r="U68" s="565"/>
      <c r="V68" s="562"/>
      <c r="W68" s="563"/>
      <c r="X68" s="563"/>
      <c r="Y68" s="563"/>
      <c r="Z68" s="564"/>
      <c r="AA68" s="562"/>
      <c r="AB68" s="563"/>
      <c r="AC68" s="563"/>
      <c r="AD68" s="565"/>
      <c r="AE68" s="562"/>
      <c r="AF68" s="563"/>
      <c r="AG68" s="563"/>
      <c r="AH68" s="565"/>
      <c r="AI68" s="562"/>
      <c r="AJ68" s="563"/>
      <c r="AK68" s="563"/>
      <c r="AL68" s="565"/>
      <c r="AM68" s="562"/>
      <c r="AN68" s="563"/>
      <c r="AO68" s="563"/>
      <c r="AP68" s="563"/>
      <c r="AQ68" s="565"/>
      <c r="AR68" s="562"/>
      <c r="AS68" s="563"/>
      <c r="AT68" s="563"/>
      <c r="AU68" s="565"/>
      <c r="AV68" s="566"/>
      <c r="AW68" s="567"/>
      <c r="AX68" s="581"/>
      <c r="AY68" s="205"/>
      <c r="AZ68" s="475"/>
      <c r="BA68" s="204">
        <f>SUM(BA61,BA64:BA67)</f>
        <v>1446</v>
      </c>
      <c r="BB68" s="205"/>
      <c r="BC68" s="203"/>
      <c r="BD68" s="204">
        <f>SUM(BD61:BD62,BD64:BD67)</f>
        <v>1476</v>
      </c>
      <c r="BE68" s="351">
        <f>SUM(BE61:BE62,BE64:BE66)</f>
        <v>12</v>
      </c>
      <c r="BH68" s="418"/>
      <c r="BI68" s="418"/>
      <c r="BJ68" s="568"/>
      <c r="BK68" s="418"/>
    </row>
    <row r="69" spans="1:63" s="2" customFormat="1" ht="6" customHeight="1" thickBot="1" x14ac:dyDescent="0.25">
      <c r="A69" s="630"/>
      <c r="B69" s="569"/>
      <c r="C69" s="570"/>
      <c r="D69" s="233"/>
      <c r="E69" s="234"/>
      <c r="F69" s="234"/>
      <c r="G69" s="234"/>
      <c r="H69" s="239"/>
      <c r="I69" s="233"/>
      <c r="J69" s="234"/>
      <c r="K69" s="234"/>
      <c r="L69" s="235"/>
      <c r="M69" s="233"/>
      <c r="N69" s="234"/>
      <c r="O69" s="234"/>
      <c r="P69" s="234"/>
      <c r="Q69" s="235"/>
      <c r="R69" s="233"/>
      <c r="S69" s="234"/>
      <c r="T69" s="234"/>
      <c r="U69" s="237"/>
      <c r="V69" s="238"/>
      <c r="W69" s="234"/>
      <c r="X69" s="234"/>
      <c r="Y69" s="234"/>
      <c r="Z69" s="239"/>
      <c r="AA69" s="233"/>
      <c r="AB69" s="234"/>
      <c r="AC69" s="234"/>
      <c r="AD69" s="237"/>
      <c r="AE69" s="233"/>
      <c r="AF69" s="234"/>
      <c r="AG69" s="234"/>
      <c r="AH69" s="235"/>
      <c r="AI69" s="233"/>
      <c r="AJ69" s="234"/>
      <c r="AK69" s="234"/>
      <c r="AL69" s="235"/>
      <c r="AM69" s="233"/>
      <c r="AN69" s="234"/>
      <c r="AO69" s="234"/>
      <c r="AP69" s="234"/>
      <c r="AQ69" s="235"/>
      <c r="AR69" s="241"/>
      <c r="AS69" s="242"/>
      <c r="AT69" s="242"/>
      <c r="AU69" s="235"/>
      <c r="AV69" s="307"/>
      <c r="AW69" s="571"/>
      <c r="AX69" s="523"/>
      <c r="AY69" s="531"/>
      <c r="AZ69" s="245"/>
      <c r="BA69" s="245"/>
      <c r="BB69" s="245"/>
      <c r="BC69" s="245"/>
      <c r="BD69" s="246"/>
      <c r="BE69" s="572"/>
      <c r="BH69" s="418"/>
      <c r="BI69" s="418"/>
      <c r="BJ69" s="418"/>
      <c r="BK69" s="418"/>
    </row>
  </sheetData>
  <mergeCells count="36">
    <mergeCell ref="A6:BE6"/>
    <mergeCell ref="A61:A69"/>
    <mergeCell ref="B61:B68"/>
    <mergeCell ref="AL1:BE1"/>
    <mergeCell ref="AL2:BE2"/>
    <mergeCell ref="AL3:BE3"/>
    <mergeCell ref="AL4:BE4"/>
    <mergeCell ref="A5:BE5"/>
    <mergeCell ref="AR7:AU7"/>
    <mergeCell ref="A7:A16"/>
    <mergeCell ref="B7:B16"/>
    <mergeCell ref="D7:H7"/>
    <mergeCell ref="I7:L7"/>
    <mergeCell ref="M7:Q7"/>
    <mergeCell ref="R7:U7"/>
    <mergeCell ref="V7:Z7"/>
    <mergeCell ref="AA7:AD7"/>
    <mergeCell ref="AE7:AH7"/>
    <mergeCell ref="AI7:AL7"/>
    <mergeCell ref="AM7:AQ7"/>
    <mergeCell ref="AV7:AW7"/>
    <mergeCell ref="AY7:BA16"/>
    <mergeCell ref="BB7:BD16"/>
    <mergeCell ref="BE7:BE16"/>
    <mergeCell ref="AW9:AW15"/>
    <mergeCell ref="AX9:AX15"/>
    <mergeCell ref="A43:A50"/>
    <mergeCell ref="B43:B50"/>
    <mergeCell ref="A52:A59"/>
    <mergeCell ref="B52:B59"/>
    <mergeCell ref="A17:A23"/>
    <mergeCell ref="B17:B23"/>
    <mergeCell ref="A26:A32"/>
    <mergeCell ref="B26:B32"/>
    <mergeCell ref="A34:A41"/>
    <mergeCell ref="B34:B41"/>
  </mergeCells>
  <printOptions horizontalCentered="1" verticalCentered="1"/>
  <pageMargins left="0" right="0" top="0" bottom="0" header="0.31496062992125984" footer="0"/>
  <pageSetup paperSize="9" scale="8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I67"/>
  <sheetViews>
    <sheetView showGridLines="0" view="pageBreakPreview" topLeftCell="A4" zoomScale="80" zoomScaleNormal="110" zoomScaleSheetLayoutView="80" workbookViewId="0">
      <selection activeCell="AJ15" sqref="AJ15"/>
    </sheetView>
  </sheetViews>
  <sheetFormatPr defaultColWidth="12.5703125" defaultRowHeight="13.5" customHeight="1" x14ac:dyDescent="0.25"/>
  <cols>
    <col min="1" max="1" width="3" style="55" customWidth="1"/>
    <col min="2" max="2" width="2.85546875" style="55" customWidth="1"/>
    <col min="3" max="3" width="5.140625" style="55" customWidth="1"/>
    <col min="4" max="47" width="2.7109375" style="55" customWidth="1"/>
    <col min="48" max="48" width="3.42578125" style="55" customWidth="1"/>
    <col min="49" max="49" width="3.5703125" style="55" customWidth="1"/>
    <col min="50" max="51" width="3" style="55" customWidth="1"/>
    <col min="52" max="52" width="4.5703125" style="55" customWidth="1"/>
    <col min="53" max="53" width="4.28515625" style="55" customWidth="1"/>
    <col min="54" max="54" width="2.85546875" style="55" customWidth="1"/>
    <col min="55" max="55" width="3.42578125" style="55" customWidth="1"/>
    <col min="56" max="56" width="4.85546875" style="55" customWidth="1"/>
    <col min="57" max="57" width="4.5703125" style="55" customWidth="1"/>
    <col min="58" max="59" width="2.85546875" style="55" customWidth="1"/>
    <col min="60" max="61" width="12.5703125" style="55"/>
    <col min="62" max="251" width="12.5703125" style="1"/>
    <col min="252" max="252" width="5.5703125" style="1" customWidth="1"/>
    <col min="253" max="315" width="2.85546875" style="1" customWidth="1"/>
    <col min="316" max="507" width="12.5703125" style="1"/>
    <col min="508" max="508" width="5.5703125" style="1" customWidth="1"/>
    <col min="509" max="571" width="2.85546875" style="1" customWidth="1"/>
    <col min="572" max="763" width="12.5703125" style="1"/>
    <col min="764" max="764" width="5.5703125" style="1" customWidth="1"/>
    <col min="765" max="827" width="2.85546875" style="1" customWidth="1"/>
    <col min="828" max="1019" width="12.5703125" style="1"/>
    <col min="1020" max="1020" width="5.5703125" style="1" customWidth="1"/>
    <col min="1021" max="1083" width="2.85546875" style="1" customWidth="1"/>
    <col min="1084" max="1275" width="12.5703125" style="1"/>
    <col min="1276" max="1276" width="5.5703125" style="1" customWidth="1"/>
    <col min="1277" max="1339" width="2.85546875" style="1" customWidth="1"/>
    <col min="1340" max="1531" width="12.5703125" style="1"/>
    <col min="1532" max="1532" width="5.5703125" style="1" customWidth="1"/>
    <col min="1533" max="1595" width="2.85546875" style="1" customWidth="1"/>
    <col min="1596" max="1787" width="12.5703125" style="1"/>
    <col min="1788" max="1788" width="5.5703125" style="1" customWidth="1"/>
    <col min="1789" max="1851" width="2.85546875" style="1" customWidth="1"/>
    <col min="1852" max="2043" width="12.5703125" style="1"/>
    <col min="2044" max="2044" width="5.5703125" style="1" customWidth="1"/>
    <col min="2045" max="2107" width="2.85546875" style="1" customWidth="1"/>
    <col min="2108" max="2299" width="12.5703125" style="1"/>
    <col min="2300" max="2300" width="5.5703125" style="1" customWidth="1"/>
    <col min="2301" max="2363" width="2.85546875" style="1" customWidth="1"/>
    <col min="2364" max="2555" width="12.5703125" style="1"/>
    <col min="2556" max="2556" width="5.5703125" style="1" customWidth="1"/>
    <col min="2557" max="2619" width="2.85546875" style="1" customWidth="1"/>
    <col min="2620" max="2811" width="12.5703125" style="1"/>
    <col min="2812" max="2812" width="5.5703125" style="1" customWidth="1"/>
    <col min="2813" max="2875" width="2.85546875" style="1" customWidth="1"/>
    <col min="2876" max="3067" width="12.5703125" style="1"/>
    <col min="3068" max="3068" width="5.5703125" style="1" customWidth="1"/>
    <col min="3069" max="3131" width="2.85546875" style="1" customWidth="1"/>
    <col min="3132" max="3323" width="12.5703125" style="1"/>
    <col min="3324" max="3324" width="5.5703125" style="1" customWidth="1"/>
    <col min="3325" max="3387" width="2.85546875" style="1" customWidth="1"/>
    <col min="3388" max="3579" width="12.5703125" style="1"/>
    <col min="3580" max="3580" width="5.5703125" style="1" customWidth="1"/>
    <col min="3581" max="3643" width="2.85546875" style="1" customWidth="1"/>
    <col min="3644" max="3835" width="12.5703125" style="1"/>
    <col min="3836" max="3836" width="5.5703125" style="1" customWidth="1"/>
    <col min="3837" max="3899" width="2.85546875" style="1" customWidth="1"/>
    <col min="3900" max="4091" width="12.5703125" style="1"/>
    <col min="4092" max="4092" width="5.5703125" style="1" customWidth="1"/>
    <col min="4093" max="4155" width="2.85546875" style="1" customWidth="1"/>
    <col min="4156" max="4347" width="12.5703125" style="1"/>
    <col min="4348" max="4348" width="5.5703125" style="1" customWidth="1"/>
    <col min="4349" max="4411" width="2.85546875" style="1" customWidth="1"/>
    <col min="4412" max="4603" width="12.5703125" style="1"/>
    <col min="4604" max="4604" width="5.5703125" style="1" customWidth="1"/>
    <col min="4605" max="4667" width="2.85546875" style="1" customWidth="1"/>
    <col min="4668" max="4859" width="12.5703125" style="1"/>
    <col min="4860" max="4860" width="5.5703125" style="1" customWidth="1"/>
    <col min="4861" max="4923" width="2.85546875" style="1" customWidth="1"/>
    <col min="4924" max="5115" width="12.5703125" style="1"/>
    <col min="5116" max="5116" width="5.5703125" style="1" customWidth="1"/>
    <col min="5117" max="5179" width="2.85546875" style="1" customWidth="1"/>
    <col min="5180" max="5371" width="12.5703125" style="1"/>
    <col min="5372" max="5372" width="5.5703125" style="1" customWidth="1"/>
    <col min="5373" max="5435" width="2.85546875" style="1" customWidth="1"/>
    <col min="5436" max="5627" width="12.5703125" style="1"/>
    <col min="5628" max="5628" width="5.5703125" style="1" customWidth="1"/>
    <col min="5629" max="5691" width="2.85546875" style="1" customWidth="1"/>
    <col min="5692" max="5883" width="12.5703125" style="1"/>
    <col min="5884" max="5884" width="5.5703125" style="1" customWidth="1"/>
    <col min="5885" max="5947" width="2.85546875" style="1" customWidth="1"/>
    <col min="5948" max="6139" width="12.5703125" style="1"/>
    <col min="6140" max="6140" width="5.5703125" style="1" customWidth="1"/>
    <col min="6141" max="6203" width="2.85546875" style="1" customWidth="1"/>
    <col min="6204" max="6395" width="12.5703125" style="1"/>
    <col min="6396" max="6396" width="5.5703125" style="1" customWidth="1"/>
    <col min="6397" max="6459" width="2.85546875" style="1" customWidth="1"/>
    <col min="6460" max="6651" width="12.5703125" style="1"/>
    <col min="6652" max="6652" width="5.5703125" style="1" customWidth="1"/>
    <col min="6653" max="6715" width="2.85546875" style="1" customWidth="1"/>
    <col min="6716" max="6907" width="12.5703125" style="1"/>
    <col min="6908" max="6908" width="5.5703125" style="1" customWidth="1"/>
    <col min="6909" max="6971" width="2.85546875" style="1" customWidth="1"/>
    <col min="6972" max="7163" width="12.5703125" style="1"/>
    <col min="7164" max="7164" width="5.5703125" style="1" customWidth="1"/>
    <col min="7165" max="7227" width="2.85546875" style="1" customWidth="1"/>
    <col min="7228" max="7419" width="12.5703125" style="1"/>
    <col min="7420" max="7420" width="5.5703125" style="1" customWidth="1"/>
    <col min="7421" max="7483" width="2.85546875" style="1" customWidth="1"/>
    <col min="7484" max="7675" width="12.5703125" style="1"/>
    <col min="7676" max="7676" width="5.5703125" style="1" customWidth="1"/>
    <col min="7677" max="7739" width="2.85546875" style="1" customWidth="1"/>
    <col min="7740" max="7931" width="12.5703125" style="1"/>
    <col min="7932" max="7932" width="5.5703125" style="1" customWidth="1"/>
    <col min="7933" max="7995" width="2.85546875" style="1" customWidth="1"/>
    <col min="7996" max="8187" width="12.5703125" style="1"/>
    <col min="8188" max="8188" width="5.5703125" style="1" customWidth="1"/>
    <col min="8189" max="8251" width="2.85546875" style="1" customWidth="1"/>
    <col min="8252" max="8443" width="12.5703125" style="1"/>
    <col min="8444" max="8444" width="5.5703125" style="1" customWidth="1"/>
    <col min="8445" max="8507" width="2.85546875" style="1" customWidth="1"/>
    <col min="8508" max="8699" width="12.5703125" style="1"/>
    <col min="8700" max="8700" width="5.5703125" style="1" customWidth="1"/>
    <col min="8701" max="8763" width="2.85546875" style="1" customWidth="1"/>
    <col min="8764" max="8955" width="12.5703125" style="1"/>
    <col min="8956" max="8956" width="5.5703125" style="1" customWidth="1"/>
    <col min="8957" max="9019" width="2.85546875" style="1" customWidth="1"/>
    <col min="9020" max="9211" width="12.5703125" style="1"/>
    <col min="9212" max="9212" width="5.5703125" style="1" customWidth="1"/>
    <col min="9213" max="9275" width="2.85546875" style="1" customWidth="1"/>
    <col min="9276" max="9467" width="12.5703125" style="1"/>
    <col min="9468" max="9468" width="5.5703125" style="1" customWidth="1"/>
    <col min="9469" max="9531" width="2.85546875" style="1" customWidth="1"/>
    <col min="9532" max="9723" width="12.5703125" style="1"/>
    <col min="9724" max="9724" width="5.5703125" style="1" customWidth="1"/>
    <col min="9725" max="9787" width="2.85546875" style="1" customWidth="1"/>
    <col min="9788" max="9979" width="12.5703125" style="1"/>
    <col min="9980" max="9980" width="5.5703125" style="1" customWidth="1"/>
    <col min="9981" max="10043" width="2.85546875" style="1" customWidth="1"/>
    <col min="10044" max="10235" width="12.5703125" style="1"/>
    <col min="10236" max="10236" width="5.5703125" style="1" customWidth="1"/>
    <col min="10237" max="10299" width="2.85546875" style="1" customWidth="1"/>
    <col min="10300" max="10491" width="12.5703125" style="1"/>
    <col min="10492" max="10492" width="5.5703125" style="1" customWidth="1"/>
    <col min="10493" max="10555" width="2.85546875" style="1" customWidth="1"/>
    <col min="10556" max="10747" width="12.5703125" style="1"/>
    <col min="10748" max="10748" width="5.5703125" style="1" customWidth="1"/>
    <col min="10749" max="10811" width="2.85546875" style="1" customWidth="1"/>
    <col min="10812" max="11003" width="12.5703125" style="1"/>
    <col min="11004" max="11004" width="5.5703125" style="1" customWidth="1"/>
    <col min="11005" max="11067" width="2.85546875" style="1" customWidth="1"/>
    <col min="11068" max="11259" width="12.5703125" style="1"/>
    <col min="11260" max="11260" width="5.5703125" style="1" customWidth="1"/>
    <col min="11261" max="11323" width="2.85546875" style="1" customWidth="1"/>
    <col min="11324" max="11515" width="12.5703125" style="1"/>
    <col min="11516" max="11516" width="5.5703125" style="1" customWidth="1"/>
    <col min="11517" max="11579" width="2.85546875" style="1" customWidth="1"/>
    <col min="11580" max="11771" width="12.5703125" style="1"/>
    <col min="11772" max="11772" width="5.5703125" style="1" customWidth="1"/>
    <col min="11773" max="11835" width="2.85546875" style="1" customWidth="1"/>
    <col min="11836" max="12027" width="12.5703125" style="1"/>
    <col min="12028" max="12028" width="5.5703125" style="1" customWidth="1"/>
    <col min="12029" max="12091" width="2.85546875" style="1" customWidth="1"/>
    <col min="12092" max="12283" width="12.5703125" style="1"/>
    <col min="12284" max="12284" width="5.5703125" style="1" customWidth="1"/>
    <col min="12285" max="12347" width="2.85546875" style="1" customWidth="1"/>
    <col min="12348" max="12539" width="12.5703125" style="1"/>
    <col min="12540" max="12540" width="5.5703125" style="1" customWidth="1"/>
    <col min="12541" max="12603" width="2.85546875" style="1" customWidth="1"/>
    <col min="12604" max="12795" width="12.5703125" style="1"/>
    <col min="12796" max="12796" width="5.5703125" style="1" customWidth="1"/>
    <col min="12797" max="12859" width="2.85546875" style="1" customWidth="1"/>
    <col min="12860" max="13051" width="12.5703125" style="1"/>
    <col min="13052" max="13052" width="5.5703125" style="1" customWidth="1"/>
    <col min="13053" max="13115" width="2.85546875" style="1" customWidth="1"/>
    <col min="13116" max="13307" width="12.5703125" style="1"/>
    <col min="13308" max="13308" width="5.5703125" style="1" customWidth="1"/>
    <col min="13309" max="13371" width="2.85546875" style="1" customWidth="1"/>
    <col min="13372" max="13563" width="12.5703125" style="1"/>
    <col min="13564" max="13564" width="5.5703125" style="1" customWidth="1"/>
    <col min="13565" max="13627" width="2.85546875" style="1" customWidth="1"/>
    <col min="13628" max="13819" width="12.5703125" style="1"/>
    <col min="13820" max="13820" width="5.5703125" style="1" customWidth="1"/>
    <col min="13821" max="13883" width="2.85546875" style="1" customWidth="1"/>
    <col min="13884" max="14075" width="12.5703125" style="1"/>
    <col min="14076" max="14076" width="5.5703125" style="1" customWidth="1"/>
    <col min="14077" max="14139" width="2.85546875" style="1" customWidth="1"/>
    <col min="14140" max="14331" width="12.5703125" style="1"/>
    <col min="14332" max="14332" width="5.5703125" style="1" customWidth="1"/>
    <col min="14333" max="14395" width="2.85546875" style="1" customWidth="1"/>
    <col min="14396" max="14587" width="12.5703125" style="1"/>
    <col min="14588" max="14588" width="5.5703125" style="1" customWidth="1"/>
    <col min="14589" max="14651" width="2.85546875" style="1" customWidth="1"/>
    <col min="14652" max="14843" width="12.5703125" style="1"/>
    <col min="14844" max="14844" width="5.5703125" style="1" customWidth="1"/>
    <col min="14845" max="14907" width="2.85546875" style="1" customWidth="1"/>
    <col min="14908" max="15099" width="12.5703125" style="1"/>
    <col min="15100" max="15100" width="5.5703125" style="1" customWidth="1"/>
    <col min="15101" max="15163" width="2.85546875" style="1" customWidth="1"/>
    <col min="15164" max="15355" width="12.5703125" style="1"/>
    <col min="15356" max="15356" width="5.5703125" style="1" customWidth="1"/>
    <col min="15357" max="15419" width="2.85546875" style="1" customWidth="1"/>
    <col min="15420" max="15611" width="12.5703125" style="1"/>
    <col min="15612" max="15612" width="5.5703125" style="1" customWidth="1"/>
    <col min="15613" max="15675" width="2.85546875" style="1" customWidth="1"/>
    <col min="15676" max="15867" width="12.5703125" style="1"/>
    <col min="15868" max="15868" width="5.5703125" style="1" customWidth="1"/>
    <col min="15869" max="15931" width="2.85546875" style="1" customWidth="1"/>
    <col min="15932" max="16123" width="12.5703125" style="1"/>
    <col min="16124" max="16124" width="5.5703125" style="1" customWidth="1"/>
    <col min="16125" max="16187" width="2.85546875" style="1" customWidth="1"/>
    <col min="16188" max="16384" width="12.5703125" style="1"/>
  </cols>
  <sheetData>
    <row r="1" spans="1:57" ht="13.5" customHeight="1" x14ac:dyDescent="0.25">
      <c r="AL1" s="620" t="s">
        <v>53</v>
      </c>
      <c r="AM1" s="620"/>
      <c r="AN1" s="620"/>
      <c r="AO1" s="620"/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</row>
    <row r="2" spans="1:57" ht="13.5" customHeight="1" x14ac:dyDescent="0.25">
      <c r="AL2" s="620" t="s">
        <v>56</v>
      </c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</row>
    <row r="3" spans="1:57" ht="13.5" customHeight="1" x14ac:dyDescent="0.25">
      <c r="AL3" s="620" t="s">
        <v>54</v>
      </c>
      <c r="AM3" s="620"/>
      <c r="AN3" s="620"/>
      <c r="AO3" s="620"/>
      <c r="AP3" s="620"/>
      <c r="AQ3" s="620"/>
      <c r="AR3" s="620"/>
      <c r="AS3" s="620"/>
      <c r="AT3" s="620"/>
      <c r="AU3" s="620"/>
      <c r="AV3" s="620"/>
      <c r="AW3" s="620"/>
      <c r="AX3" s="620"/>
      <c r="AY3" s="620"/>
      <c r="AZ3" s="620"/>
      <c r="BA3" s="620"/>
      <c r="BB3" s="620"/>
      <c r="BC3" s="620"/>
      <c r="BD3" s="620"/>
      <c r="BE3" s="620"/>
    </row>
    <row r="4" spans="1:57" ht="13.5" customHeight="1" x14ac:dyDescent="0.25">
      <c r="AL4" s="620" t="s">
        <v>55</v>
      </c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</row>
    <row r="5" spans="1:57" ht="13.5" customHeight="1" x14ac:dyDescent="0.25">
      <c r="A5" s="621" t="s">
        <v>51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</row>
    <row r="6" spans="1:57" ht="16.5" customHeight="1" thickBot="1" x14ac:dyDescent="0.3">
      <c r="A6" s="674" t="s">
        <v>66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I6" s="674"/>
      <c r="AJ6" s="674"/>
      <c r="AK6" s="674"/>
      <c r="AL6" s="674"/>
      <c r="AM6" s="674"/>
      <c r="AN6" s="674"/>
      <c r="AO6" s="674"/>
      <c r="AP6" s="674"/>
      <c r="AQ6" s="674"/>
      <c r="AR6" s="674"/>
      <c r="AS6" s="674"/>
      <c r="AT6" s="674"/>
      <c r="AU6" s="674"/>
      <c r="AV6" s="674"/>
      <c r="AW6" s="674"/>
      <c r="AX6" s="674"/>
      <c r="AY6" s="674"/>
      <c r="AZ6" s="674"/>
      <c r="BA6" s="674"/>
      <c r="BB6" s="674"/>
      <c r="BC6" s="674"/>
      <c r="BD6" s="674"/>
      <c r="BE6" s="674"/>
    </row>
    <row r="7" spans="1:57" s="2" customFormat="1" ht="15.75" customHeight="1" thickBot="1" x14ac:dyDescent="0.25">
      <c r="A7" s="657" t="s">
        <v>13</v>
      </c>
      <c r="B7" s="622" t="s">
        <v>14</v>
      </c>
      <c r="C7" s="81" t="s">
        <v>15</v>
      </c>
      <c r="D7" s="625" t="s">
        <v>0</v>
      </c>
      <c r="E7" s="626"/>
      <c r="F7" s="626"/>
      <c r="G7" s="626"/>
      <c r="H7" s="627"/>
      <c r="I7" s="648" t="s">
        <v>1</v>
      </c>
      <c r="J7" s="649"/>
      <c r="K7" s="649"/>
      <c r="L7" s="650"/>
      <c r="M7" s="625" t="s">
        <v>2</v>
      </c>
      <c r="N7" s="626"/>
      <c r="O7" s="626"/>
      <c r="P7" s="626"/>
      <c r="Q7" s="627"/>
      <c r="R7" s="625" t="s">
        <v>3</v>
      </c>
      <c r="S7" s="626"/>
      <c r="T7" s="626"/>
      <c r="U7" s="627"/>
      <c r="V7" s="625" t="s">
        <v>4</v>
      </c>
      <c r="W7" s="626"/>
      <c r="X7" s="626"/>
      <c r="Y7" s="626"/>
      <c r="Z7" s="627"/>
      <c r="AA7" s="625" t="s">
        <v>5</v>
      </c>
      <c r="AB7" s="626"/>
      <c r="AC7" s="626"/>
      <c r="AD7" s="627"/>
      <c r="AE7" s="625" t="s">
        <v>6</v>
      </c>
      <c r="AF7" s="626"/>
      <c r="AG7" s="626"/>
      <c r="AH7" s="627"/>
      <c r="AI7" s="625" t="s">
        <v>7</v>
      </c>
      <c r="AJ7" s="626"/>
      <c r="AK7" s="626"/>
      <c r="AL7" s="627"/>
      <c r="AM7" s="625" t="s">
        <v>8</v>
      </c>
      <c r="AN7" s="626"/>
      <c r="AO7" s="626"/>
      <c r="AP7" s="626"/>
      <c r="AQ7" s="627"/>
      <c r="AR7" s="625" t="s">
        <v>9</v>
      </c>
      <c r="AS7" s="626"/>
      <c r="AT7" s="626"/>
      <c r="AU7" s="627"/>
      <c r="AV7" s="672" t="s">
        <v>10</v>
      </c>
      <c r="AW7" s="647"/>
      <c r="AX7" s="98" t="s">
        <v>11</v>
      </c>
      <c r="AY7" s="648" t="s">
        <v>34</v>
      </c>
      <c r="AZ7" s="649"/>
      <c r="BA7" s="650"/>
      <c r="BB7" s="648" t="s">
        <v>33</v>
      </c>
      <c r="BC7" s="649"/>
      <c r="BD7" s="649"/>
      <c r="BE7" s="638" t="s">
        <v>38</v>
      </c>
    </row>
    <row r="8" spans="1:57" s="2" customFormat="1" ht="15.75" customHeight="1" thickBot="1" x14ac:dyDescent="0.25">
      <c r="A8" s="658"/>
      <c r="B8" s="623"/>
      <c r="C8" s="186" t="s">
        <v>41</v>
      </c>
      <c r="D8" s="20"/>
      <c r="E8" s="21">
        <v>36</v>
      </c>
      <c r="F8" s="21">
        <v>37</v>
      </c>
      <c r="G8" s="21">
        <v>38</v>
      </c>
      <c r="H8" s="163">
        <v>39</v>
      </c>
      <c r="I8" s="20">
        <v>40</v>
      </c>
      <c r="J8" s="21">
        <v>41</v>
      </c>
      <c r="K8" s="21">
        <v>42</v>
      </c>
      <c r="L8" s="22">
        <v>43</v>
      </c>
      <c r="M8" s="173">
        <v>44</v>
      </c>
      <c r="N8" s="174">
        <v>45</v>
      </c>
      <c r="O8" s="174">
        <v>46</v>
      </c>
      <c r="P8" s="174">
        <v>47</v>
      </c>
      <c r="Q8" s="175">
        <v>48</v>
      </c>
      <c r="R8" s="178">
        <v>49</v>
      </c>
      <c r="S8" s="174">
        <v>50</v>
      </c>
      <c r="T8" s="174">
        <v>51</v>
      </c>
      <c r="U8" s="175">
        <v>52</v>
      </c>
      <c r="V8" s="178">
        <v>1</v>
      </c>
      <c r="W8" s="174">
        <v>2</v>
      </c>
      <c r="X8" s="174">
        <v>3</v>
      </c>
      <c r="Y8" s="174">
        <v>4</v>
      </c>
      <c r="Z8" s="175">
        <v>5</v>
      </c>
      <c r="AA8" s="178">
        <v>6</v>
      </c>
      <c r="AB8" s="174">
        <v>7</v>
      </c>
      <c r="AC8" s="174">
        <v>8</v>
      </c>
      <c r="AD8" s="175">
        <v>9</v>
      </c>
      <c r="AE8" s="178">
        <v>10</v>
      </c>
      <c r="AF8" s="174">
        <v>11</v>
      </c>
      <c r="AG8" s="174">
        <v>12</v>
      </c>
      <c r="AH8" s="175">
        <v>13</v>
      </c>
      <c r="AI8" s="178">
        <v>14</v>
      </c>
      <c r="AJ8" s="174">
        <v>15</v>
      </c>
      <c r="AK8" s="174">
        <v>16</v>
      </c>
      <c r="AL8" s="175">
        <v>17</v>
      </c>
      <c r="AM8" s="178">
        <v>18</v>
      </c>
      <c r="AN8" s="174">
        <v>19</v>
      </c>
      <c r="AO8" s="174">
        <v>20</v>
      </c>
      <c r="AP8" s="174">
        <v>21</v>
      </c>
      <c r="AQ8" s="175">
        <v>22</v>
      </c>
      <c r="AR8" s="178">
        <v>23</v>
      </c>
      <c r="AS8" s="174">
        <v>24</v>
      </c>
      <c r="AT8" s="174">
        <v>25</v>
      </c>
      <c r="AU8" s="175">
        <v>26</v>
      </c>
      <c r="AV8" s="20">
        <v>27</v>
      </c>
      <c r="AW8" s="89" t="s">
        <v>30</v>
      </c>
      <c r="AX8" s="171" t="s">
        <v>31</v>
      </c>
      <c r="AY8" s="651"/>
      <c r="AZ8" s="652"/>
      <c r="BA8" s="653"/>
      <c r="BB8" s="651"/>
      <c r="BC8" s="652"/>
      <c r="BD8" s="652"/>
      <c r="BE8" s="639"/>
    </row>
    <row r="9" spans="1:57" s="2" customFormat="1" ht="10.5" customHeight="1" x14ac:dyDescent="0.2">
      <c r="A9" s="658"/>
      <c r="B9" s="673"/>
      <c r="C9" s="23" t="s">
        <v>20</v>
      </c>
      <c r="D9" s="50"/>
      <c r="E9" s="88">
        <v>2</v>
      </c>
      <c r="F9" s="156">
        <v>9</v>
      </c>
      <c r="G9" s="156">
        <v>16</v>
      </c>
      <c r="H9" s="164">
        <v>23</v>
      </c>
      <c r="I9" s="169">
        <v>30</v>
      </c>
      <c r="J9" s="170">
        <v>7</v>
      </c>
      <c r="K9" s="170">
        <v>14</v>
      </c>
      <c r="L9" s="172">
        <v>21</v>
      </c>
      <c r="M9" s="158">
        <v>28</v>
      </c>
      <c r="N9" s="179">
        <v>4</v>
      </c>
      <c r="O9" s="156">
        <v>11</v>
      </c>
      <c r="P9" s="156">
        <v>18</v>
      </c>
      <c r="Q9" s="164">
        <v>25</v>
      </c>
      <c r="R9" s="158">
        <v>2</v>
      </c>
      <c r="S9" s="156">
        <v>9</v>
      </c>
      <c r="T9" s="156">
        <v>16</v>
      </c>
      <c r="U9" s="164">
        <v>23</v>
      </c>
      <c r="V9" s="158">
        <v>30</v>
      </c>
      <c r="W9" s="179">
        <v>6</v>
      </c>
      <c r="X9" s="156">
        <v>13</v>
      </c>
      <c r="Y9" s="156">
        <v>20</v>
      </c>
      <c r="Z9" s="164">
        <v>27</v>
      </c>
      <c r="AA9" s="158">
        <v>3</v>
      </c>
      <c r="AB9" s="156">
        <v>10</v>
      </c>
      <c r="AC9" s="156">
        <v>17</v>
      </c>
      <c r="AD9" s="181">
        <v>24</v>
      </c>
      <c r="AE9" s="158">
        <v>2</v>
      </c>
      <c r="AF9" s="179">
        <v>9</v>
      </c>
      <c r="AG9" s="156">
        <v>16</v>
      </c>
      <c r="AH9" s="164">
        <v>23</v>
      </c>
      <c r="AI9" s="158">
        <v>30</v>
      </c>
      <c r="AJ9" s="156">
        <v>6</v>
      </c>
      <c r="AK9" s="156">
        <v>13</v>
      </c>
      <c r="AL9" s="164">
        <v>20</v>
      </c>
      <c r="AM9" s="158">
        <v>27</v>
      </c>
      <c r="AN9" s="156">
        <v>4</v>
      </c>
      <c r="AO9" s="179">
        <v>11</v>
      </c>
      <c r="AP9" s="156">
        <v>18</v>
      </c>
      <c r="AQ9" s="164">
        <v>25</v>
      </c>
      <c r="AR9" s="158">
        <v>1</v>
      </c>
      <c r="AS9" s="156">
        <v>8</v>
      </c>
      <c r="AT9" s="156">
        <v>15</v>
      </c>
      <c r="AU9" s="157">
        <v>22</v>
      </c>
      <c r="AV9" s="159">
        <v>29</v>
      </c>
      <c r="AW9" s="666" t="s">
        <v>39</v>
      </c>
      <c r="AX9" s="669" t="s">
        <v>40</v>
      </c>
      <c r="AY9" s="651"/>
      <c r="AZ9" s="652"/>
      <c r="BA9" s="653"/>
      <c r="BB9" s="651"/>
      <c r="BC9" s="652"/>
      <c r="BD9" s="652"/>
      <c r="BE9" s="639"/>
    </row>
    <row r="10" spans="1:57" s="2" customFormat="1" ht="10.5" customHeight="1" x14ac:dyDescent="0.2">
      <c r="A10" s="658"/>
      <c r="B10" s="673"/>
      <c r="C10" s="24" t="s">
        <v>21</v>
      </c>
      <c r="D10" s="9"/>
      <c r="E10" s="88">
        <v>3</v>
      </c>
      <c r="F10" s="88">
        <v>10</v>
      </c>
      <c r="G10" s="88">
        <v>17</v>
      </c>
      <c r="H10" s="165">
        <v>24</v>
      </c>
      <c r="I10" s="84">
        <v>1</v>
      </c>
      <c r="J10" s="82">
        <v>8</v>
      </c>
      <c r="K10" s="82">
        <v>15</v>
      </c>
      <c r="L10" s="167">
        <v>22</v>
      </c>
      <c r="M10" s="84">
        <v>29</v>
      </c>
      <c r="N10" s="180">
        <v>5</v>
      </c>
      <c r="O10" s="82">
        <v>12</v>
      </c>
      <c r="P10" s="82">
        <v>19</v>
      </c>
      <c r="Q10" s="167">
        <v>26</v>
      </c>
      <c r="R10" s="84">
        <v>3</v>
      </c>
      <c r="S10" s="82">
        <v>10</v>
      </c>
      <c r="T10" s="82">
        <v>17</v>
      </c>
      <c r="U10" s="167">
        <v>24</v>
      </c>
      <c r="V10" s="84">
        <v>31</v>
      </c>
      <c r="W10" s="176">
        <v>7</v>
      </c>
      <c r="X10" s="82">
        <v>14</v>
      </c>
      <c r="Y10" s="82">
        <v>21</v>
      </c>
      <c r="Z10" s="167">
        <v>28</v>
      </c>
      <c r="AA10" s="84">
        <v>4</v>
      </c>
      <c r="AB10" s="82">
        <v>11</v>
      </c>
      <c r="AC10" s="82">
        <v>18</v>
      </c>
      <c r="AD10" s="167">
        <v>25</v>
      </c>
      <c r="AE10" s="45">
        <v>3</v>
      </c>
      <c r="AF10" s="46">
        <v>10</v>
      </c>
      <c r="AG10" s="46">
        <v>17</v>
      </c>
      <c r="AH10" s="166">
        <v>24</v>
      </c>
      <c r="AI10" s="45">
        <v>31</v>
      </c>
      <c r="AJ10" s="46">
        <v>7</v>
      </c>
      <c r="AK10" s="46">
        <v>14</v>
      </c>
      <c r="AL10" s="166">
        <v>21</v>
      </c>
      <c r="AM10" s="45">
        <v>28</v>
      </c>
      <c r="AN10" s="46">
        <v>5</v>
      </c>
      <c r="AO10" s="46">
        <v>12</v>
      </c>
      <c r="AP10" s="46">
        <v>19</v>
      </c>
      <c r="AQ10" s="166">
        <v>26</v>
      </c>
      <c r="AR10" s="45">
        <v>2</v>
      </c>
      <c r="AS10" s="46">
        <v>9</v>
      </c>
      <c r="AT10" s="46">
        <v>16</v>
      </c>
      <c r="AU10" s="10">
        <v>23</v>
      </c>
      <c r="AV10" s="183">
        <v>30</v>
      </c>
      <c r="AW10" s="667"/>
      <c r="AX10" s="670"/>
      <c r="AY10" s="651"/>
      <c r="AZ10" s="652"/>
      <c r="BA10" s="653"/>
      <c r="BB10" s="651"/>
      <c r="BC10" s="652"/>
      <c r="BD10" s="652"/>
      <c r="BE10" s="639"/>
    </row>
    <row r="11" spans="1:57" s="2" customFormat="1" ht="10.5" customHeight="1" x14ac:dyDescent="0.2">
      <c r="A11" s="658"/>
      <c r="B11" s="673"/>
      <c r="C11" s="24" t="s">
        <v>22</v>
      </c>
      <c r="D11" s="84"/>
      <c r="E11" s="46">
        <v>4</v>
      </c>
      <c r="F11" s="46">
        <v>11</v>
      </c>
      <c r="G11" s="46">
        <v>18</v>
      </c>
      <c r="H11" s="166">
        <v>25</v>
      </c>
      <c r="I11" s="45">
        <v>2</v>
      </c>
      <c r="J11" s="46">
        <v>9</v>
      </c>
      <c r="K11" s="46">
        <v>16</v>
      </c>
      <c r="L11" s="166">
        <v>23</v>
      </c>
      <c r="M11" s="45">
        <v>30</v>
      </c>
      <c r="N11" s="46">
        <v>6</v>
      </c>
      <c r="O11" s="46">
        <v>13</v>
      </c>
      <c r="P11" s="46">
        <v>20</v>
      </c>
      <c r="Q11" s="166">
        <v>27</v>
      </c>
      <c r="R11" s="45">
        <v>4</v>
      </c>
      <c r="S11" s="46">
        <v>11</v>
      </c>
      <c r="T11" s="46">
        <v>18</v>
      </c>
      <c r="U11" s="166">
        <v>25</v>
      </c>
      <c r="V11" s="8">
        <v>1</v>
      </c>
      <c r="W11" s="11">
        <v>8</v>
      </c>
      <c r="X11" s="46">
        <v>15</v>
      </c>
      <c r="Y11" s="46">
        <v>22</v>
      </c>
      <c r="Z11" s="166">
        <v>29</v>
      </c>
      <c r="AA11" s="45">
        <v>5</v>
      </c>
      <c r="AB11" s="46">
        <v>12</v>
      </c>
      <c r="AC11" s="46">
        <v>19</v>
      </c>
      <c r="AD11" s="166">
        <v>26</v>
      </c>
      <c r="AE11" s="84">
        <v>4</v>
      </c>
      <c r="AF11" s="82">
        <v>11</v>
      </c>
      <c r="AG11" s="82">
        <v>18</v>
      </c>
      <c r="AH11" s="167">
        <v>25</v>
      </c>
      <c r="AI11" s="84">
        <v>1</v>
      </c>
      <c r="AJ11" s="82">
        <v>8</v>
      </c>
      <c r="AK11" s="82">
        <v>15</v>
      </c>
      <c r="AL11" s="167">
        <v>22</v>
      </c>
      <c r="AM11" s="84">
        <v>29</v>
      </c>
      <c r="AN11" s="82">
        <v>6</v>
      </c>
      <c r="AO11" s="82">
        <v>13</v>
      </c>
      <c r="AP11" s="82">
        <v>20</v>
      </c>
      <c r="AQ11" s="167">
        <v>27</v>
      </c>
      <c r="AR11" s="84">
        <v>3</v>
      </c>
      <c r="AS11" s="82">
        <v>10</v>
      </c>
      <c r="AT11" s="82">
        <v>17</v>
      </c>
      <c r="AU11" s="83">
        <v>24</v>
      </c>
      <c r="AV11" s="182">
        <v>1</v>
      </c>
      <c r="AW11" s="667"/>
      <c r="AX11" s="670"/>
      <c r="AY11" s="651"/>
      <c r="AZ11" s="652"/>
      <c r="BA11" s="653"/>
      <c r="BB11" s="651"/>
      <c r="BC11" s="652"/>
      <c r="BD11" s="652"/>
      <c r="BE11" s="639"/>
    </row>
    <row r="12" spans="1:57" s="2" customFormat="1" ht="10.5" customHeight="1" x14ac:dyDescent="0.2">
      <c r="A12" s="658"/>
      <c r="B12" s="673"/>
      <c r="C12" s="24" t="s">
        <v>16</v>
      </c>
      <c r="D12" s="45"/>
      <c r="E12" s="6">
        <v>5</v>
      </c>
      <c r="F12" s="6">
        <v>12</v>
      </c>
      <c r="G12" s="6">
        <v>19</v>
      </c>
      <c r="H12" s="167">
        <v>26</v>
      </c>
      <c r="I12" s="84">
        <v>3</v>
      </c>
      <c r="J12" s="82">
        <v>10</v>
      </c>
      <c r="K12" s="82">
        <v>17</v>
      </c>
      <c r="L12" s="167">
        <v>24</v>
      </c>
      <c r="M12" s="5">
        <v>31</v>
      </c>
      <c r="N12" s="6">
        <v>7</v>
      </c>
      <c r="O12" s="6">
        <v>14</v>
      </c>
      <c r="P12" s="6">
        <v>21</v>
      </c>
      <c r="Q12" s="177">
        <v>28</v>
      </c>
      <c r="R12" s="5">
        <v>5</v>
      </c>
      <c r="S12" s="6">
        <v>12</v>
      </c>
      <c r="T12" s="6">
        <v>19</v>
      </c>
      <c r="U12" s="177">
        <v>26</v>
      </c>
      <c r="V12" s="8">
        <v>2</v>
      </c>
      <c r="W12" s="6">
        <v>9</v>
      </c>
      <c r="X12" s="6">
        <v>16</v>
      </c>
      <c r="Y12" s="6">
        <v>23</v>
      </c>
      <c r="Z12" s="177">
        <v>30</v>
      </c>
      <c r="AA12" s="5">
        <v>6</v>
      </c>
      <c r="AB12" s="6">
        <v>13</v>
      </c>
      <c r="AC12" s="6">
        <v>20</v>
      </c>
      <c r="AD12" s="166">
        <v>27</v>
      </c>
      <c r="AE12" s="45">
        <v>5</v>
      </c>
      <c r="AF12" s="46">
        <v>12</v>
      </c>
      <c r="AG12" s="46">
        <v>19</v>
      </c>
      <c r="AH12" s="166">
        <v>26</v>
      </c>
      <c r="AI12" s="45">
        <v>2</v>
      </c>
      <c r="AJ12" s="46">
        <v>9</v>
      </c>
      <c r="AK12" s="46">
        <v>16</v>
      </c>
      <c r="AL12" s="166">
        <v>23</v>
      </c>
      <c r="AM12" s="45">
        <v>30</v>
      </c>
      <c r="AN12" s="46">
        <v>7</v>
      </c>
      <c r="AO12" s="46">
        <v>14</v>
      </c>
      <c r="AP12" s="46">
        <v>21</v>
      </c>
      <c r="AQ12" s="166">
        <v>28</v>
      </c>
      <c r="AR12" s="45">
        <v>4</v>
      </c>
      <c r="AS12" s="46">
        <v>11</v>
      </c>
      <c r="AT12" s="46">
        <v>18</v>
      </c>
      <c r="AU12" s="10">
        <v>25</v>
      </c>
      <c r="AV12" s="184">
        <v>2</v>
      </c>
      <c r="AW12" s="667"/>
      <c r="AX12" s="670"/>
      <c r="AY12" s="651"/>
      <c r="AZ12" s="652"/>
      <c r="BA12" s="653"/>
      <c r="BB12" s="651"/>
      <c r="BC12" s="652"/>
      <c r="BD12" s="652"/>
      <c r="BE12" s="639"/>
    </row>
    <row r="13" spans="1:57" s="2" customFormat="1" ht="10.5" customHeight="1" x14ac:dyDescent="0.2">
      <c r="A13" s="658"/>
      <c r="B13" s="673"/>
      <c r="C13" s="24" t="s">
        <v>17</v>
      </c>
      <c r="D13" s="5"/>
      <c r="E13" s="46">
        <v>6</v>
      </c>
      <c r="F13" s="82">
        <v>13</v>
      </c>
      <c r="G13" s="46">
        <v>20</v>
      </c>
      <c r="H13" s="166">
        <v>27</v>
      </c>
      <c r="I13" s="45">
        <v>4</v>
      </c>
      <c r="J13" s="46">
        <v>11</v>
      </c>
      <c r="K13" s="46">
        <v>18</v>
      </c>
      <c r="L13" s="166">
        <v>25</v>
      </c>
      <c r="M13" s="45">
        <v>1</v>
      </c>
      <c r="N13" s="46">
        <v>8</v>
      </c>
      <c r="O13" s="46">
        <v>15</v>
      </c>
      <c r="P13" s="46">
        <v>22</v>
      </c>
      <c r="Q13" s="166">
        <v>29</v>
      </c>
      <c r="R13" s="45">
        <v>6</v>
      </c>
      <c r="S13" s="46">
        <v>13</v>
      </c>
      <c r="T13" s="46">
        <v>20</v>
      </c>
      <c r="U13" s="166">
        <v>27</v>
      </c>
      <c r="V13" s="8">
        <v>3</v>
      </c>
      <c r="W13" s="6">
        <v>10</v>
      </c>
      <c r="X13" s="46">
        <v>17</v>
      </c>
      <c r="Y13" s="46">
        <v>24</v>
      </c>
      <c r="Z13" s="166">
        <v>31</v>
      </c>
      <c r="AA13" s="45">
        <v>7</v>
      </c>
      <c r="AB13" s="46">
        <v>14</v>
      </c>
      <c r="AC13" s="46">
        <v>21</v>
      </c>
      <c r="AD13" s="166">
        <v>28</v>
      </c>
      <c r="AE13" s="5">
        <v>6</v>
      </c>
      <c r="AF13" s="6">
        <v>13</v>
      </c>
      <c r="AG13" s="6">
        <v>20</v>
      </c>
      <c r="AH13" s="177">
        <v>27</v>
      </c>
      <c r="AI13" s="5">
        <v>3</v>
      </c>
      <c r="AJ13" s="6">
        <v>10</v>
      </c>
      <c r="AK13" s="6">
        <v>17</v>
      </c>
      <c r="AL13" s="177">
        <v>24</v>
      </c>
      <c r="AM13" s="8">
        <v>1</v>
      </c>
      <c r="AN13" s="6">
        <v>8</v>
      </c>
      <c r="AO13" s="6">
        <v>15</v>
      </c>
      <c r="AP13" s="6">
        <v>22</v>
      </c>
      <c r="AQ13" s="177">
        <v>29</v>
      </c>
      <c r="AR13" s="5">
        <v>5</v>
      </c>
      <c r="AS13" s="11">
        <v>12</v>
      </c>
      <c r="AT13" s="6">
        <v>19</v>
      </c>
      <c r="AU13" s="7">
        <v>26</v>
      </c>
      <c r="AV13" s="182">
        <v>3</v>
      </c>
      <c r="AW13" s="667"/>
      <c r="AX13" s="670"/>
      <c r="AY13" s="651"/>
      <c r="AZ13" s="652"/>
      <c r="BA13" s="653"/>
      <c r="BB13" s="651"/>
      <c r="BC13" s="652"/>
      <c r="BD13" s="652"/>
      <c r="BE13" s="639"/>
    </row>
    <row r="14" spans="1:57" s="2" customFormat="1" ht="10.5" customHeight="1" x14ac:dyDescent="0.2">
      <c r="A14" s="658"/>
      <c r="B14" s="673"/>
      <c r="C14" s="24" t="s">
        <v>18</v>
      </c>
      <c r="D14" s="5"/>
      <c r="E14" s="6">
        <v>7</v>
      </c>
      <c r="F14" s="46">
        <v>14</v>
      </c>
      <c r="G14" s="6">
        <v>21</v>
      </c>
      <c r="H14" s="167">
        <v>28</v>
      </c>
      <c r="I14" s="84">
        <v>5</v>
      </c>
      <c r="J14" s="82">
        <v>12</v>
      </c>
      <c r="K14" s="82">
        <v>19</v>
      </c>
      <c r="L14" s="167">
        <v>26</v>
      </c>
      <c r="M14" s="5">
        <v>2</v>
      </c>
      <c r="N14" s="6">
        <v>9</v>
      </c>
      <c r="O14" s="6">
        <v>16</v>
      </c>
      <c r="P14" s="6">
        <v>23</v>
      </c>
      <c r="Q14" s="177">
        <v>30</v>
      </c>
      <c r="R14" s="5">
        <v>7</v>
      </c>
      <c r="S14" s="6">
        <v>14</v>
      </c>
      <c r="T14" s="6">
        <v>21</v>
      </c>
      <c r="U14" s="177">
        <v>28</v>
      </c>
      <c r="V14" s="8">
        <v>4</v>
      </c>
      <c r="W14" s="6">
        <v>11</v>
      </c>
      <c r="X14" s="6">
        <v>18</v>
      </c>
      <c r="Y14" s="6">
        <v>25</v>
      </c>
      <c r="Z14" s="177">
        <v>1</v>
      </c>
      <c r="AA14" s="5">
        <v>8</v>
      </c>
      <c r="AB14" s="6">
        <v>15</v>
      </c>
      <c r="AC14" s="6">
        <v>22</v>
      </c>
      <c r="AD14" s="166">
        <v>29</v>
      </c>
      <c r="AE14" s="45">
        <v>7</v>
      </c>
      <c r="AF14" s="46">
        <v>14</v>
      </c>
      <c r="AG14" s="46">
        <v>21</v>
      </c>
      <c r="AH14" s="166">
        <v>28</v>
      </c>
      <c r="AI14" s="45">
        <v>4</v>
      </c>
      <c r="AJ14" s="46">
        <v>11</v>
      </c>
      <c r="AK14" s="46">
        <v>18</v>
      </c>
      <c r="AL14" s="166">
        <v>25</v>
      </c>
      <c r="AM14" s="45">
        <v>2</v>
      </c>
      <c r="AN14" s="11">
        <v>9</v>
      </c>
      <c r="AO14" s="46">
        <v>16</v>
      </c>
      <c r="AP14" s="46">
        <v>23</v>
      </c>
      <c r="AQ14" s="166">
        <v>30</v>
      </c>
      <c r="AR14" s="45">
        <v>6</v>
      </c>
      <c r="AS14" s="46">
        <v>13</v>
      </c>
      <c r="AT14" s="46">
        <v>20</v>
      </c>
      <c r="AU14" s="10">
        <v>27</v>
      </c>
      <c r="AV14" s="184">
        <v>4</v>
      </c>
      <c r="AW14" s="667"/>
      <c r="AX14" s="670"/>
      <c r="AY14" s="651"/>
      <c r="AZ14" s="652"/>
      <c r="BA14" s="653"/>
      <c r="BB14" s="651"/>
      <c r="BC14" s="652"/>
      <c r="BD14" s="652"/>
      <c r="BE14" s="639"/>
    </row>
    <row r="15" spans="1:57" s="2" customFormat="1" ht="10.5" customHeight="1" thickBot="1" x14ac:dyDescent="0.25">
      <c r="A15" s="658"/>
      <c r="B15" s="673"/>
      <c r="C15" s="85" t="s">
        <v>19</v>
      </c>
      <c r="D15" s="160">
        <v>1</v>
      </c>
      <c r="E15" s="161">
        <v>8</v>
      </c>
      <c r="F15" s="161">
        <v>15</v>
      </c>
      <c r="G15" s="161">
        <v>22</v>
      </c>
      <c r="H15" s="168">
        <v>29</v>
      </c>
      <c r="I15" s="160">
        <v>6</v>
      </c>
      <c r="J15" s="161">
        <v>13</v>
      </c>
      <c r="K15" s="161">
        <v>20</v>
      </c>
      <c r="L15" s="168">
        <v>27</v>
      </c>
      <c r="M15" s="160">
        <v>3</v>
      </c>
      <c r="N15" s="161">
        <v>10</v>
      </c>
      <c r="O15" s="161">
        <v>17</v>
      </c>
      <c r="P15" s="161">
        <v>24</v>
      </c>
      <c r="Q15" s="168">
        <v>1</v>
      </c>
      <c r="R15" s="160">
        <v>8</v>
      </c>
      <c r="S15" s="161">
        <v>15</v>
      </c>
      <c r="T15" s="161">
        <v>22</v>
      </c>
      <c r="U15" s="168">
        <v>29</v>
      </c>
      <c r="V15" s="160">
        <v>5</v>
      </c>
      <c r="W15" s="161">
        <v>12</v>
      </c>
      <c r="X15" s="161">
        <v>19</v>
      </c>
      <c r="Y15" s="161">
        <v>26</v>
      </c>
      <c r="Z15" s="168">
        <v>2</v>
      </c>
      <c r="AA15" s="160">
        <v>9</v>
      </c>
      <c r="AB15" s="161">
        <v>16</v>
      </c>
      <c r="AC15" s="161">
        <v>23</v>
      </c>
      <c r="AD15" s="168">
        <v>1</v>
      </c>
      <c r="AE15" s="160">
        <v>8</v>
      </c>
      <c r="AF15" s="161">
        <v>15</v>
      </c>
      <c r="AG15" s="161">
        <v>22</v>
      </c>
      <c r="AH15" s="168">
        <v>29</v>
      </c>
      <c r="AI15" s="160">
        <v>5</v>
      </c>
      <c r="AJ15" s="161">
        <v>12</v>
      </c>
      <c r="AK15" s="161">
        <v>19</v>
      </c>
      <c r="AL15" s="168">
        <v>26</v>
      </c>
      <c r="AM15" s="160">
        <v>3</v>
      </c>
      <c r="AN15" s="161">
        <v>10</v>
      </c>
      <c r="AO15" s="161">
        <v>17</v>
      </c>
      <c r="AP15" s="161">
        <v>24</v>
      </c>
      <c r="AQ15" s="168">
        <v>31</v>
      </c>
      <c r="AR15" s="160">
        <v>7</v>
      </c>
      <c r="AS15" s="161">
        <v>14</v>
      </c>
      <c r="AT15" s="161">
        <v>21</v>
      </c>
      <c r="AU15" s="162">
        <v>28</v>
      </c>
      <c r="AV15" s="185">
        <v>5</v>
      </c>
      <c r="AW15" s="668"/>
      <c r="AX15" s="671"/>
      <c r="AY15" s="651"/>
      <c r="AZ15" s="652"/>
      <c r="BA15" s="653"/>
      <c r="BB15" s="651"/>
      <c r="BC15" s="652"/>
      <c r="BD15" s="652"/>
      <c r="BE15" s="639"/>
    </row>
    <row r="16" spans="1:57" s="2" customFormat="1" ht="10.5" customHeight="1" thickBot="1" x14ac:dyDescent="0.25">
      <c r="A16" s="658"/>
      <c r="B16" s="673"/>
      <c r="C16" s="67" t="s">
        <v>28</v>
      </c>
      <c r="D16" s="42"/>
      <c r="E16" s="51">
        <v>1</v>
      </c>
      <c r="F16" s="51">
        <v>2</v>
      </c>
      <c r="G16" s="51">
        <v>3</v>
      </c>
      <c r="H16" s="52">
        <v>4</v>
      </c>
      <c r="I16" s="151">
        <v>5</v>
      </c>
      <c r="J16" s="152">
        <v>6</v>
      </c>
      <c r="K16" s="152">
        <v>7</v>
      </c>
      <c r="L16" s="154">
        <v>8</v>
      </c>
      <c r="M16" s="151">
        <v>9</v>
      </c>
      <c r="N16" s="152">
        <v>10</v>
      </c>
      <c r="O16" s="152">
        <v>11</v>
      </c>
      <c r="P16" s="152">
        <v>12</v>
      </c>
      <c r="Q16" s="154">
        <v>13</v>
      </c>
      <c r="R16" s="155">
        <v>14</v>
      </c>
      <c r="S16" s="152">
        <v>15</v>
      </c>
      <c r="T16" s="152">
        <v>16</v>
      </c>
      <c r="U16" s="153">
        <v>17</v>
      </c>
      <c r="V16" s="151">
        <v>18</v>
      </c>
      <c r="W16" s="152">
        <v>19</v>
      </c>
      <c r="X16" s="152">
        <v>20</v>
      </c>
      <c r="Y16" s="152">
        <v>21</v>
      </c>
      <c r="Z16" s="154">
        <v>22</v>
      </c>
      <c r="AA16" s="155">
        <v>23</v>
      </c>
      <c r="AB16" s="152">
        <v>24</v>
      </c>
      <c r="AC16" s="152">
        <v>25</v>
      </c>
      <c r="AD16" s="153">
        <v>26</v>
      </c>
      <c r="AE16" s="151">
        <v>27</v>
      </c>
      <c r="AF16" s="152">
        <v>28</v>
      </c>
      <c r="AG16" s="152">
        <v>29</v>
      </c>
      <c r="AH16" s="154">
        <v>30</v>
      </c>
      <c r="AI16" s="155">
        <v>31</v>
      </c>
      <c r="AJ16" s="152">
        <v>32</v>
      </c>
      <c r="AK16" s="152">
        <v>33</v>
      </c>
      <c r="AL16" s="153">
        <v>34</v>
      </c>
      <c r="AM16" s="151">
        <v>35</v>
      </c>
      <c r="AN16" s="152">
        <v>36</v>
      </c>
      <c r="AO16" s="152">
        <v>37</v>
      </c>
      <c r="AP16" s="152">
        <v>38</v>
      </c>
      <c r="AQ16" s="154">
        <v>39</v>
      </c>
      <c r="AR16" s="155">
        <v>40</v>
      </c>
      <c r="AS16" s="152">
        <v>41</v>
      </c>
      <c r="AT16" s="152">
        <v>42</v>
      </c>
      <c r="AU16" s="153">
        <v>43</v>
      </c>
      <c r="AV16" s="42">
        <v>44</v>
      </c>
      <c r="AW16" s="148" t="s">
        <v>35</v>
      </c>
      <c r="AX16" s="70" t="s">
        <v>36</v>
      </c>
      <c r="AY16" s="651"/>
      <c r="AZ16" s="652"/>
      <c r="BA16" s="653"/>
      <c r="BB16" s="651"/>
      <c r="BC16" s="652"/>
      <c r="BD16" s="652"/>
      <c r="BE16" s="639"/>
    </row>
    <row r="17" spans="1:61" s="2" customFormat="1" ht="12" customHeight="1" x14ac:dyDescent="0.2">
      <c r="A17" s="628"/>
      <c r="B17" s="661"/>
      <c r="C17" s="29" t="s">
        <v>20</v>
      </c>
      <c r="D17" s="104"/>
      <c r="E17" s="130">
        <v>6</v>
      </c>
      <c r="F17" s="130">
        <v>6</v>
      </c>
      <c r="G17" s="130">
        <v>6</v>
      </c>
      <c r="H17" s="188">
        <v>6</v>
      </c>
      <c r="I17" s="104">
        <v>6</v>
      </c>
      <c r="J17" s="130">
        <v>6</v>
      </c>
      <c r="K17" s="130">
        <v>6</v>
      </c>
      <c r="L17" s="131">
        <v>6</v>
      </c>
      <c r="M17" s="104">
        <v>6</v>
      </c>
      <c r="N17" s="189" t="s">
        <v>27</v>
      </c>
      <c r="O17" s="130">
        <v>6</v>
      </c>
      <c r="P17" s="130">
        <v>6</v>
      </c>
      <c r="Q17" s="131">
        <v>6</v>
      </c>
      <c r="R17" s="104">
        <v>6</v>
      </c>
      <c r="S17" s="130">
        <v>6</v>
      </c>
      <c r="T17" s="130">
        <v>6</v>
      </c>
      <c r="U17" s="131">
        <v>6</v>
      </c>
      <c r="V17" s="104">
        <v>6</v>
      </c>
      <c r="W17" s="190" t="s">
        <v>26</v>
      </c>
      <c r="X17" s="190" t="s">
        <v>26</v>
      </c>
      <c r="Y17" s="130">
        <v>6</v>
      </c>
      <c r="Z17" s="188">
        <v>6</v>
      </c>
      <c r="AA17" s="104">
        <v>6</v>
      </c>
      <c r="AB17" s="130">
        <v>6</v>
      </c>
      <c r="AC17" s="130">
        <v>6</v>
      </c>
      <c r="AD17" s="192" t="s">
        <v>27</v>
      </c>
      <c r="AE17" s="104">
        <v>6</v>
      </c>
      <c r="AF17" s="195" t="s">
        <v>27</v>
      </c>
      <c r="AG17" s="130">
        <v>6</v>
      </c>
      <c r="AH17" s="131">
        <v>6</v>
      </c>
      <c r="AI17" s="104">
        <v>6</v>
      </c>
      <c r="AJ17" s="130">
        <v>6</v>
      </c>
      <c r="AK17" s="130">
        <v>6</v>
      </c>
      <c r="AL17" s="131">
        <v>6</v>
      </c>
      <c r="AM17" s="104">
        <v>8</v>
      </c>
      <c r="AN17" s="130">
        <v>8</v>
      </c>
      <c r="AO17" s="189" t="s">
        <v>27</v>
      </c>
      <c r="AP17" s="130">
        <v>6</v>
      </c>
      <c r="AQ17" s="188">
        <v>6</v>
      </c>
      <c r="AR17" s="104">
        <v>6</v>
      </c>
      <c r="AS17" s="130">
        <v>6</v>
      </c>
      <c r="AT17" s="130">
        <v>6</v>
      </c>
      <c r="AU17" s="131">
        <v>6</v>
      </c>
      <c r="AV17" s="317">
        <v>6</v>
      </c>
      <c r="AW17" s="302"/>
      <c r="AX17" s="191"/>
      <c r="AY17" s="99"/>
      <c r="AZ17" s="105"/>
      <c r="BA17" s="106"/>
      <c r="BB17" s="99"/>
      <c r="BC17" s="105"/>
      <c r="BD17" s="448"/>
      <c r="BE17" s="116"/>
    </row>
    <row r="18" spans="1:61" s="2" customFormat="1" ht="11.25" customHeight="1" x14ac:dyDescent="0.2">
      <c r="A18" s="629"/>
      <c r="B18" s="662"/>
      <c r="C18" s="30" t="s">
        <v>21</v>
      </c>
      <c r="D18" s="114"/>
      <c r="E18" s="128">
        <v>6</v>
      </c>
      <c r="F18" s="128">
        <v>6</v>
      </c>
      <c r="G18" s="128">
        <v>6</v>
      </c>
      <c r="H18" s="133">
        <v>6</v>
      </c>
      <c r="I18" s="114">
        <v>6</v>
      </c>
      <c r="J18" s="128">
        <v>6</v>
      </c>
      <c r="K18" s="128">
        <v>6</v>
      </c>
      <c r="L18" s="132">
        <v>6</v>
      </c>
      <c r="M18" s="114">
        <v>6</v>
      </c>
      <c r="N18" s="128">
        <v>6</v>
      </c>
      <c r="O18" s="128">
        <v>6</v>
      </c>
      <c r="P18" s="128">
        <v>6</v>
      </c>
      <c r="Q18" s="132">
        <v>6</v>
      </c>
      <c r="R18" s="114">
        <v>6</v>
      </c>
      <c r="S18" s="128">
        <v>6</v>
      </c>
      <c r="T18" s="128">
        <v>6</v>
      </c>
      <c r="U18" s="132">
        <v>6</v>
      </c>
      <c r="V18" s="100" t="s">
        <v>26</v>
      </c>
      <c r="W18" s="129" t="s">
        <v>26</v>
      </c>
      <c r="X18" s="128">
        <v>6</v>
      </c>
      <c r="Y18" s="128">
        <v>6</v>
      </c>
      <c r="Z18" s="133">
        <v>6</v>
      </c>
      <c r="AA18" s="114">
        <v>6</v>
      </c>
      <c r="AB18" s="128">
        <v>6</v>
      </c>
      <c r="AC18" s="128">
        <v>6</v>
      </c>
      <c r="AD18" s="132">
        <v>6</v>
      </c>
      <c r="AE18" s="114">
        <v>6</v>
      </c>
      <c r="AF18" s="128">
        <v>6</v>
      </c>
      <c r="AG18" s="128">
        <v>6</v>
      </c>
      <c r="AH18" s="132">
        <v>6</v>
      </c>
      <c r="AI18" s="114">
        <v>6</v>
      </c>
      <c r="AJ18" s="128">
        <v>6</v>
      </c>
      <c r="AK18" s="128">
        <v>6</v>
      </c>
      <c r="AL18" s="132">
        <v>6</v>
      </c>
      <c r="AM18" s="114">
        <v>8</v>
      </c>
      <c r="AN18" s="128">
        <v>8</v>
      </c>
      <c r="AO18" s="128">
        <v>8</v>
      </c>
      <c r="AP18" s="128">
        <v>6</v>
      </c>
      <c r="AQ18" s="133">
        <v>6</v>
      </c>
      <c r="AR18" s="114">
        <v>6</v>
      </c>
      <c r="AS18" s="128">
        <v>8</v>
      </c>
      <c r="AT18" s="128">
        <v>6</v>
      </c>
      <c r="AU18" s="132">
        <v>6</v>
      </c>
      <c r="AV18" s="318">
        <v>6</v>
      </c>
      <c r="AW18" s="303"/>
      <c r="AX18" s="107"/>
      <c r="AY18" s="101"/>
      <c r="AZ18" s="108"/>
      <c r="BA18" s="109"/>
      <c r="BB18" s="101"/>
      <c r="BC18" s="108"/>
      <c r="BD18" s="449"/>
      <c r="BE18" s="117"/>
    </row>
    <row r="19" spans="1:61" s="2" customFormat="1" ht="10.5" customHeight="1" x14ac:dyDescent="0.2">
      <c r="A19" s="629"/>
      <c r="B19" s="662"/>
      <c r="C19" s="30" t="s">
        <v>22</v>
      </c>
      <c r="D19" s="114"/>
      <c r="E19" s="128">
        <v>6</v>
      </c>
      <c r="F19" s="128">
        <v>6</v>
      </c>
      <c r="G19" s="128">
        <v>6</v>
      </c>
      <c r="H19" s="133">
        <v>6</v>
      </c>
      <c r="I19" s="114">
        <v>6</v>
      </c>
      <c r="J19" s="128">
        <v>6</v>
      </c>
      <c r="K19" s="128">
        <v>6</v>
      </c>
      <c r="L19" s="132">
        <v>6</v>
      </c>
      <c r="M19" s="114">
        <v>6</v>
      </c>
      <c r="N19" s="128">
        <v>6</v>
      </c>
      <c r="O19" s="128">
        <v>6</v>
      </c>
      <c r="P19" s="128">
        <v>6</v>
      </c>
      <c r="Q19" s="132">
        <v>6</v>
      </c>
      <c r="R19" s="114">
        <v>6</v>
      </c>
      <c r="S19" s="128">
        <v>6</v>
      </c>
      <c r="T19" s="128">
        <v>6</v>
      </c>
      <c r="U19" s="132">
        <v>6</v>
      </c>
      <c r="V19" s="100" t="s">
        <v>26</v>
      </c>
      <c r="W19" s="129" t="s">
        <v>26</v>
      </c>
      <c r="X19" s="128">
        <v>6</v>
      </c>
      <c r="Y19" s="128">
        <v>6</v>
      </c>
      <c r="Z19" s="133">
        <v>6</v>
      </c>
      <c r="AA19" s="114">
        <v>6</v>
      </c>
      <c r="AB19" s="128">
        <v>6</v>
      </c>
      <c r="AC19" s="128">
        <v>6</v>
      </c>
      <c r="AD19" s="132">
        <v>6</v>
      </c>
      <c r="AE19" s="114">
        <v>6</v>
      </c>
      <c r="AF19" s="128">
        <v>8</v>
      </c>
      <c r="AG19" s="128">
        <v>6</v>
      </c>
      <c r="AH19" s="132">
        <v>6</v>
      </c>
      <c r="AI19" s="114">
        <v>6</v>
      </c>
      <c r="AJ19" s="128">
        <v>6</v>
      </c>
      <c r="AK19" s="128">
        <v>6</v>
      </c>
      <c r="AL19" s="132">
        <v>6</v>
      </c>
      <c r="AM19" s="114">
        <v>8</v>
      </c>
      <c r="AN19" s="128">
        <v>8</v>
      </c>
      <c r="AO19" s="128">
        <v>8</v>
      </c>
      <c r="AP19" s="128">
        <v>6</v>
      </c>
      <c r="AQ19" s="133">
        <v>6</v>
      </c>
      <c r="AR19" s="114">
        <v>6</v>
      </c>
      <c r="AS19" s="128">
        <v>8</v>
      </c>
      <c r="AT19" s="128">
        <v>6</v>
      </c>
      <c r="AU19" s="132">
        <v>6</v>
      </c>
      <c r="AV19" s="318"/>
      <c r="AW19" s="303"/>
      <c r="AX19" s="107"/>
      <c r="AY19" s="101"/>
      <c r="AZ19" s="108"/>
      <c r="BA19" s="109"/>
      <c r="BB19" s="101"/>
      <c r="BC19" s="108"/>
      <c r="BD19" s="449"/>
      <c r="BE19" s="117"/>
    </row>
    <row r="20" spans="1:61" s="2" customFormat="1" ht="10.5" customHeight="1" x14ac:dyDescent="0.2">
      <c r="A20" s="629"/>
      <c r="B20" s="662"/>
      <c r="C20" s="30" t="s">
        <v>16</v>
      </c>
      <c r="D20" s="114"/>
      <c r="E20" s="128">
        <v>6</v>
      </c>
      <c r="F20" s="128">
        <v>6</v>
      </c>
      <c r="G20" s="128">
        <v>6</v>
      </c>
      <c r="H20" s="133">
        <v>6</v>
      </c>
      <c r="I20" s="114">
        <v>6</v>
      </c>
      <c r="J20" s="128">
        <v>6</v>
      </c>
      <c r="K20" s="128">
        <v>6</v>
      </c>
      <c r="L20" s="132">
        <v>6</v>
      </c>
      <c r="M20" s="114">
        <v>6</v>
      </c>
      <c r="N20" s="128">
        <v>6</v>
      </c>
      <c r="O20" s="128">
        <v>6</v>
      </c>
      <c r="P20" s="128">
        <v>6</v>
      </c>
      <c r="Q20" s="132">
        <v>6</v>
      </c>
      <c r="R20" s="114">
        <v>6</v>
      </c>
      <c r="S20" s="128">
        <v>6</v>
      </c>
      <c r="T20" s="128">
        <v>6</v>
      </c>
      <c r="U20" s="132">
        <v>6</v>
      </c>
      <c r="V20" s="100" t="s">
        <v>26</v>
      </c>
      <c r="W20" s="129" t="s">
        <v>26</v>
      </c>
      <c r="X20" s="128">
        <v>6</v>
      </c>
      <c r="Y20" s="128">
        <v>6</v>
      </c>
      <c r="Z20" s="133">
        <v>6</v>
      </c>
      <c r="AA20" s="114">
        <v>6</v>
      </c>
      <c r="AB20" s="128">
        <v>6</v>
      </c>
      <c r="AC20" s="128">
        <v>6</v>
      </c>
      <c r="AD20" s="132">
        <v>6</v>
      </c>
      <c r="AE20" s="114">
        <v>6</v>
      </c>
      <c r="AF20" s="128">
        <v>8</v>
      </c>
      <c r="AG20" s="128">
        <v>6</v>
      </c>
      <c r="AH20" s="132">
        <v>6</v>
      </c>
      <c r="AI20" s="114">
        <v>6</v>
      </c>
      <c r="AJ20" s="128">
        <v>6</v>
      </c>
      <c r="AK20" s="128">
        <v>6</v>
      </c>
      <c r="AL20" s="132">
        <v>6</v>
      </c>
      <c r="AM20" s="114">
        <v>6</v>
      </c>
      <c r="AN20" s="128">
        <v>6</v>
      </c>
      <c r="AO20" s="128">
        <v>8</v>
      </c>
      <c r="AP20" s="128">
        <v>6</v>
      </c>
      <c r="AQ20" s="133">
        <v>6</v>
      </c>
      <c r="AR20" s="114">
        <v>6</v>
      </c>
      <c r="AS20" s="128">
        <v>8</v>
      </c>
      <c r="AT20" s="128">
        <v>6</v>
      </c>
      <c r="AU20" s="132">
        <v>6</v>
      </c>
      <c r="AV20" s="318"/>
      <c r="AW20" s="303"/>
      <c r="AX20" s="107"/>
      <c r="AY20" s="101"/>
      <c r="AZ20" s="108"/>
      <c r="BA20" s="109"/>
      <c r="BB20" s="101"/>
      <c r="BC20" s="108"/>
      <c r="BD20" s="449"/>
      <c r="BE20" s="117"/>
    </row>
    <row r="21" spans="1:61" s="2" customFormat="1" ht="10.5" customHeight="1" x14ac:dyDescent="0.2">
      <c r="A21" s="629"/>
      <c r="B21" s="662"/>
      <c r="C21" s="30" t="s">
        <v>17</v>
      </c>
      <c r="D21" s="114"/>
      <c r="E21" s="128">
        <v>6</v>
      </c>
      <c r="F21" s="128">
        <v>6</v>
      </c>
      <c r="G21" s="128">
        <v>6</v>
      </c>
      <c r="H21" s="133">
        <v>6</v>
      </c>
      <c r="I21" s="114">
        <v>6</v>
      </c>
      <c r="J21" s="128">
        <v>6</v>
      </c>
      <c r="K21" s="128">
        <v>6</v>
      </c>
      <c r="L21" s="132">
        <v>6</v>
      </c>
      <c r="M21" s="114">
        <v>6</v>
      </c>
      <c r="N21" s="128">
        <v>6</v>
      </c>
      <c r="O21" s="128">
        <v>6</v>
      </c>
      <c r="P21" s="128">
        <v>6</v>
      </c>
      <c r="Q21" s="132">
        <v>6</v>
      </c>
      <c r="R21" s="114">
        <v>6</v>
      </c>
      <c r="S21" s="128">
        <v>6</v>
      </c>
      <c r="T21" s="128">
        <v>6</v>
      </c>
      <c r="U21" s="132">
        <v>6</v>
      </c>
      <c r="V21" s="100" t="s">
        <v>26</v>
      </c>
      <c r="W21" s="129" t="s">
        <v>26</v>
      </c>
      <c r="X21" s="128">
        <v>6</v>
      </c>
      <c r="Y21" s="128">
        <v>6</v>
      </c>
      <c r="Z21" s="133">
        <v>6</v>
      </c>
      <c r="AA21" s="114">
        <v>6</v>
      </c>
      <c r="AB21" s="128">
        <v>6</v>
      </c>
      <c r="AC21" s="128">
        <v>6</v>
      </c>
      <c r="AD21" s="132">
        <v>6</v>
      </c>
      <c r="AE21" s="114">
        <v>6</v>
      </c>
      <c r="AF21" s="128">
        <v>8</v>
      </c>
      <c r="AG21" s="128">
        <v>6</v>
      </c>
      <c r="AH21" s="132">
        <v>6</v>
      </c>
      <c r="AI21" s="114">
        <v>6</v>
      </c>
      <c r="AJ21" s="128">
        <v>6</v>
      </c>
      <c r="AK21" s="128">
        <v>6</v>
      </c>
      <c r="AL21" s="132">
        <v>6</v>
      </c>
      <c r="AM21" s="102" t="s">
        <v>27</v>
      </c>
      <c r="AN21" s="128">
        <v>6</v>
      </c>
      <c r="AO21" s="128">
        <v>6</v>
      </c>
      <c r="AP21" s="128">
        <v>6</v>
      </c>
      <c r="AQ21" s="133">
        <v>6</v>
      </c>
      <c r="AR21" s="114">
        <v>6</v>
      </c>
      <c r="AS21" s="56" t="s">
        <v>27</v>
      </c>
      <c r="AT21" s="128">
        <v>6</v>
      </c>
      <c r="AU21" s="132">
        <v>6</v>
      </c>
      <c r="AV21" s="318"/>
      <c r="AW21" s="303"/>
      <c r="AX21" s="107"/>
      <c r="AY21" s="101"/>
      <c r="AZ21" s="108"/>
      <c r="BA21" s="109"/>
      <c r="BB21" s="101"/>
      <c r="BC21" s="108"/>
      <c r="BD21" s="449"/>
      <c r="BE21" s="117"/>
    </row>
    <row r="22" spans="1:61" s="2" customFormat="1" ht="10.5" customHeight="1" thickBot="1" x14ac:dyDescent="0.25">
      <c r="A22" s="629"/>
      <c r="B22" s="662"/>
      <c r="C22" s="30" t="s">
        <v>18</v>
      </c>
      <c r="D22" s="134"/>
      <c r="E22" s="135">
        <v>6</v>
      </c>
      <c r="F22" s="135">
        <v>6</v>
      </c>
      <c r="G22" s="135">
        <v>6</v>
      </c>
      <c r="H22" s="136">
        <v>6</v>
      </c>
      <c r="I22" s="134">
        <v>6</v>
      </c>
      <c r="J22" s="135">
        <v>6</v>
      </c>
      <c r="K22" s="135">
        <v>6</v>
      </c>
      <c r="L22" s="137">
        <v>6</v>
      </c>
      <c r="M22" s="134">
        <v>6</v>
      </c>
      <c r="N22" s="135">
        <v>6</v>
      </c>
      <c r="O22" s="135">
        <v>6</v>
      </c>
      <c r="P22" s="135">
        <v>6</v>
      </c>
      <c r="Q22" s="137">
        <v>6</v>
      </c>
      <c r="R22" s="134">
        <v>6</v>
      </c>
      <c r="S22" s="135">
        <v>6</v>
      </c>
      <c r="T22" s="135">
        <v>6</v>
      </c>
      <c r="U22" s="137">
        <v>6</v>
      </c>
      <c r="V22" s="103" t="s">
        <v>26</v>
      </c>
      <c r="W22" s="138" t="s">
        <v>26</v>
      </c>
      <c r="X22" s="135">
        <v>6</v>
      </c>
      <c r="Y22" s="135">
        <v>6</v>
      </c>
      <c r="Z22" s="136">
        <v>6</v>
      </c>
      <c r="AA22" s="115">
        <v>6</v>
      </c>
      <c r="AB22" s="193">
        <v>6</v>
      </c>
      <c r="AC22" s="193">
        <v>6</v>
      </c>
      <c r="AD22" s="194">
        <v>6</v>
      </c>
      <c r="AE22" s="115">
        <v>6</v>
      </c>
      <c r="AF22" s="135">
        <v>6</v>
      </c>
      <c r="AG22" s="135">
        <v>6</v>
      </c>
      <c r="AH22" s="137">
        <v>6</v>
      </c>
      <c r="AI22" s="134">
        <v>6</v>
      </c>
      <c r="AJ22" s="135">
        <v>6</v>
      </c>
      <c r="AK22" s="135">
        <v>6</v>
      </c>
      <c r="AL22" s="137">
        <v>6</v>
      </c>
      <c r="AM22" s="115">
        <v>6</v>
      </c>
      <c r="AN22" s="196" t="s">
        <v>27</v>
      </c>
      <c r="AO22" s="193">
        <v>6</v>
      </c>
      <c r="AP22" s="193">
        <v>6</v>
      </c>
      <c r="AQ22" s="197">
        <v>6</v>
      </c>
      <c r="AR22" s="115">
        <v>6</v>
      </c>
      <c r="AS22" s="193">
        <v>6</v>
      </c>
      <c r="AT22" s="193">
        <v>6</v>
      </c>
      <c r="AU22" s="194">
        <v>6</v>
      </c>
      <c r="AV22" s="319"/>
      <c r="AW22" s="304"/>
      <c r="AX22" s="110"/>
      <c r="AY22" s="111"/>
      <c r="AZ22" s="112"/>
      <c r="BA22" s="113"/>
      <c r="BB22" s="111"/>
      <c r="BC22" s="112"/>
      <c r="BD22" s="450"/>
      <c r="BE22" s="118"/>
    </row>
    <row r="23" spans="1:61" s="2" customFormat="1" ht="10.5" customHeight="1" thickBot="1" x14ac:dyDescent="0.25">
      <c r="A23" s="629"/>
      <c r="B23" s="662"/>
      <c r="C23" s="31" t="s">
        <v>19</v>
      </c>
      <c r="D23" s="86" t="s">
        <v>25</v>
      </c>
      <c r="E23" s="121" t="s">
        <v>25</v>
      </c>
      <c r="F23" s="121" t="s">
        <v>25</v>
      </c>
      <c r="G23" s="121" t="s">
        <v>25</v>
      </c>
      <c r="H23" s="124" t="s">
        <v>25</v>
      </c>
      <c r="I23" s="86" t="s">
        <v>25</v>
      </c>
      <c r="J23" s="121" t="s">
        <v>25</v>
      </c>
      <c r="K23" s="121" t="s">
        <v>25</v>
      </c>
      <c r="L23" s="122" t="s">
        <v>25</v>
      </c>
      <c r="M23" s="86" t="s">
        <v>25</v>
      </c>
      <c r="N23" s="121" t="s">
        <v>25</v>
      </c>
      <c r="O23" s="121" t="s">
        <v>25</v>
      </c>
      <c r="P23" s="121" t="s">
        <v>25</v>
      </c>
      <c r="Q23" s="122" t="s">
        <v>25</v>
      </c>
      <c r="R23" s="86" t="s">
        <v>25</v>
      </c>
      <c r="S23" s="121" t="s">
        <v>25</v>
      </c>
      <c r="T23" s="121" t="s">
        <v>25</v>
      </c>
      <c r="U23" s="122" t="s">
        <v>25</v>
      </c>
      <c r="V23" s="139" t="s">
        <v>26</v>
      </c>
      <c r="W23" s="140" t="s">
        <v>26</v>
      </c>
      <c r="X23" s="121" t="s">
        <v>25</v>
      </c>
      <c r="Y23" s="121" t="s">
        <v>25</v>
      </c>
      <c r="Z23" s="124" t="s">
        <v>25</v>
      </c>
      <c r="AA23" s="86" t="s">
        <v>25</v>
      </c>
      <c r="AB23" s="121" t="s">
        <v>25</v>
      </c>
      <c r="AC23" s="121" t="s">
        <v>25</v>
      </c>
      <c r="AD23" s="122" t="s">
        <v>25</v>
      </c>
      <c r="AE23" s="86" t="s">
        <v>25</v>
      </c>
      <c r="AF23" s="121" t="s">
        <v>25</v>
      </c>
      <c r="AG23" s="121" t="s">
        <v>25</v>
      </c>
      <c r="AH23" s="122" t="s">
        <v>25</v>
      </c>
      <c r="AI23" s="86" t="s">
        <v>25</v>
      </c>
      <c r="AJ23" s="121" t="s">
        <v>25</v>
      </c>
      <c r="AK23" s="121" t="s">
        <v>25</v>
      </c>
      <c r="AL23" s="122" t="s">
        <v>25</v>
      </c>
      <c r="AM23" s="86" t="s">
        <v>25</v>
      </c>
      <c r="AN23" s="121" t="s">
        <v>25</v>
      </c>
      <c r="AO23" s="121" t="s">
        <v>25</v>
      </c>
      <c r="AP23" s="121" t="s">
        <v>25</v>
      </c>
      <c r="AQ23" s="122" t="s">
        <v>25</v>
      </c>
      <c r="AR23" s="149" t="s">
        <v>25</v>
      </c>
      <c r="AS23" s="145" t="s">
        <v>25</v>
      </c>
      <c r="AT23" s="145" t="s">
        <v>25</v>
      </c>
      <c r="AU23" s="146" t="s">
        <v>25</v>
      </c>
      <c r="AV23" s="320" t="s">
        <v>25</v>
      </c>
      <c r="AW23" s="305"/>
      <c r="AX23" s="87"/>
      <c r="AY23" s="71"/>
      <c r="AZ23" s="72"/>
      <c r="BA23" s="73"/>
      <c r="BB23" s="71"/>
      <c r="BC23" s="72"/>
      <c r="BD23" s="451"/>
      <c r="BE23" s="79"/>
    </row>
    <row r="24" spans="1:61" s="2" customFormat="1" ht="10.5" customHeight="1" thickBot="1" x14ac:dyDescent="0.25">
      <c r="A24" s="262"/>
      <c r="B24" s="263"/>
      <c r="C24" s="438" t="s">
        <v>37</v>
      </c>
      <c r="D24" s="120">
        <f>SUM(D17:D22)</f>
        <v>0</v>
      </c>
      <c r="E24" s="119">
        <f t="shared" ref="E24:AV24" si="0">SUM(E17:E22)</f>
        <v>36</v>
      </c>
      <c r="F24" s="119">
        <f t="shared" si="0"/>
        <v>36</v>
      </c>
      <c r="G24" s="119">
        <f t="shared" si="0"/>
        <v>36</v>
      </c>
      <c r="H24" s="144">
        <f t="shared" si="0"/>
        <v>36</v>
      </c>
      <c r="I24" s="120">
        <f t="shared" si="0"/>
        <v>36</v>
      </c>
      <c r="J24" s="119">
        <f t="shared" si="0"/>
        <v>36</v>
      </c>
      <c r="K24" s="119">
        <f t="shared" si="0"/>
        <v>36</v>
      </c>
      <c r="L24" s="142">
        <f t="shared" si="0"/>
        <v>36</v>
      </c>
      <c r="M24" s="120">
        <f t="shared" si="0"/>
        <v>36</v>
      </c>
      <c r="N24" s="119">
        <f t="shared" si="0"/>
        <v>30</v>
      </c>
      <c r="O24" s="119">
        <f t="shared" si="0"/>
        <v>36</v>
      </c>
      <c r="P24" s="119">
        <f t="shared" si="0"/>
        <v>36</v>
      </c>
      <c r="Q24" s="142">
        <f t="shared" si="0"/>
        <v>36</v>
      </c>
      <c r="R24" s="120">
        <f t="shared" si="0"/>
        <v>36</v>
      </c>
      <c r="S24" s="119">
        <f t="shared" si="0"/>
        <v>36</v>
      </c>
      <c r="T24" s="119">
        <f t="shared" si="0"/>
        <v>36</v>
      </c>
      <c r="U24" s="142">
        <f t="shared" si="0"/>
        <v>36</v>
      </c>
      <c r="V24" s="120">
        <f t="shared" si="0"/>
        <v>6</v>
      </c>
      <c r="W24" s="119">
        <f t="shared" si="0"/>
        <v>0</v>
      </c>
      <c r="X24" s="119">
        <f t="shared" si="0"/>
        <v>30</v>
      </c>
      <c r="Y24" s="119">
        <f t="shared" si="0"/>
        <v>36</v>
      </c>
      <c r="Z24" s="144">
        <f t="shared" si="0"/>
        <v>36</v>
      </c>
      <c r="AA24" s="120">
        <f t="shared" si="0"/>
        <v>36</v>
      </c>
      <c r="AB24" s="119">
        <f t="shared" si="0"/>
        <v>36</v>
      </c>
      <c r="AC24" s="119">
        <f t="shared" si="0"/>
        <v>36</v>
      </c>
      <c r="AD24" s="142">
        <f t="shared" si="0"/>
        <v>30</v>
      </c>
      <c r="AE24" s="120">
        <f t="shared" si="0"/>
        <v>36</v>
      </c>
      <c r="AF24" s="119">
        <f t="shared" si="0"/>
        <v>36</v>
      </c>
      <c r="AG24" s="119">
        <f t="shared" si="0"/>
        <v>36</v>
      </c>
      <c r="AH24" s="142">
        <f t="shared" si="0"/>
        <v>36</v>
      </c>
      <c r="AI24" s="120">
        <f t="shared" si="0"/>
        <v>36</v>
      </c>
      <c r="AJ24" s="119">
        <f t="shared" si="0"/>
        <v>36</v>
      </c>
      <c r="AK24" s="119">
        <f t="shared" si="0"/>
        <v>36</v>
      </c>
      <c r="AL24" s="142">
        <f t="shared" si="0"/>
        <v>36</v>
      </c>
      <c r="AM24" s="120">
        <f t="shared" si="0"/>
        <v>36</v>
      </c>
      <c r="AN24" s="119">
        <f t="shared" si="0"/>
        <v>36</v>
      </c>
      <c r="AO24" s="119">
        <f t="shared" si="0"/>
        <v>36</v>
      </c>
      <c r="AP24" s="119">
        <f t="shared" si="0"/>
        <v>36</v>
      </c>
      <c r="AQ24" s="142">
        <f t="shared" si="0"/>
        <v>36</v>
      </c>
      <c r="AR24" s="120">
        <f t="shared" si="0"/>
        <v>36</v>
      </c>
      <c r="AS24" s="119">
        <f t="shared" si="0"/>
        <v>36</v>
      </c>
      <c r="AT24" s="119">
        <f t="shared" si="0"/>
        <v>36</v>
      </c>
      <c r="AU24" s="142">
        <f t="shared" si="0"/>
        <v>36</v>
      </c>
      <c r="AV24" s="321">
        <f t="shared" si="0"/>
        <v>12</v>
      </c>
      <c r="AW24" s="306"/>
      <c r="AX24" s="221"/>
      <c r="AY24" s="250"/>
      <c r="AZ24" s="12"/>
      <c r="BA24" s="251">
        <f>SUM(D24:AV24)</f>
        <v>1476</v>
      </c>
      <c r="BB24" s="250"/>
      <c r="BC24" s="12"/>
      <c r="BD24" s="452">
        <v>1476</v>
      </c>
      <c r="BE24" s="252"/>
    </row>
    <row r="25" spans="1:61" s="2" customFormat="1" ht="6" customHeight="1" thickBot="1" x14ac:dyDescent="0.25">
      <c r="A25" s="497"/>
      <c r="B25" s="231"/>
      <c r="C25" s="232"/>
      <c r="D25" s="233"/>
      <c r="E25" s="234"/>
      <c r="F25" s="234"/>
      <c r="G25" s="234"/>
      <c r="H25" s="235"/>
      <c r="I25" s="236"/>
      <c r="J25" s="234"/>
      <c r="K25" s="234"/>
      <c r="L25" s="235"/>
      <c r="M25" s="233"/>
      <c r="N25" s="234"/>
      <c r="O25" s="234"/>
      <c r="P25" s="234"/>
      <c r="Q25" s="235"/>
      <c r="R25" s="233"/>
      <c r="S25" s="234"/>
      <c r="T25" s="234"/>
      <c r="U25" s="237"/>
      <c r="V25" s="238"/>
      <c r="W25" s="234"/>
      <c r="X25" s="234"/>
      <c r="Y25" s="234"/>
      <c r="Z25" s="239"/>
      <c r="AA25" s="233"/>
      <c r="AB25" s="234"/>
      <c r="AC25" s="234"/>
      <c r="AD25" s="237"/>
      <c r="AE25" s="233"/>
      <c r="AF25" s="234"/>
      <c r="AG25" s="234"/>
      <c r="AH25" s="235"/>
      <c r="AI25" s="233"/>
      <c r="AJ25" s="234"/>
      <c r="AK25" s="234"/>
      <c r="AL25" s="235"/>
      <c r="AM25" s="233"/>
      <c r="AN25" s="234"/>
      <c r="AO25" s="234"/>
      <c r="AP25" s="234"/>
      <c r="AQ25" s="240"/>
      <c r="AR25" s="241"/>
      <c r="AS25" s="242"/>
      <c r="AT25" s="234"/>
      <c r="AU25" s="235"/>
      <c r="AV25" s="322"/>
      <c r="AW25" s="307"/>
      <c r="AX25" s="233"/>
      <c r="AY25" s="245"/>
      <c r="AZ25" s="245"/>
      <c r="BA25" s="245"/>
      <c r="BB25" s="245"/>
      <c r="BC25" s="245"/>
      <c r="BD25" s="453"/>
      <c r="BE25" s="458"/>
    </row>
    <row r="26" spans="1:61" s="2" customFormat="1" ht="12" customHeight="1" x14ac:dyDescent="0.2">
      <c r="A26" s="628" t="s">
        <v>12</v>
      </c>
      <c r="B26" s="663" t="s">
        <v>44</v>
      </c>
      <c r="C26" s="29" t="s">
        <v>20</v>
      </c>
      <c r="D26" s="14"/>
      <c r="E26" s="15" t="s">
        <v>24</v>
      </c>
      <c r="F26" s="15" t="s">
        <v>24</v>
      </c>
      <c r="G26" s="15" t="s">
        <v>24</v>
      </c>
      <c r="H26" s="16" t="s">
        <v>24</v>
      </c>
      <c r="I26" s="47" t="s">
        <v>24</v>
      </c>
      <c r="J26" s="15" t="s">
        <v>24</v>
      </c>
      <c r="K26" s="15" t="s">
        <v>24</v>
      </c>
      <c r="L26" s="32" t="s">
        <v>24</v>
      </c>
      <c r="M26" s="14" t="s">
        <v>24</v>
      </c>
      <c r="N26" s="189" t="s">
        <v>27</v>
      </c>
      <c r="O26" s="15" t="s">
        <v>24</v>
      </c>
      <c r="P26" s="15" t="s">
        <v>24</v>
      </c>
      <c r="Q26" s="16" t="s">
        <v>24</v>
      </c>
      <c r="R26" s="47" t="s">
        <v>24</v>
      </c>
      <c r="S26" s="15" t="s">
        <v>24</v>
      </c>
      <c r="T26" s="15" t="s">
        <v>24</v>
      </c>
      <c r="U26" s="32" t="s">
        <v>24</v>
      </c>
      <c r="V26" s="90" t="s">
        <v>26</v>
      </c>
      <c r="W26" s="35" t="s">
        <v>26</v>
      </c>
      <c r="X26" s="15" t="s">
        <v>24</v>
      </c>
      <c r="Y26" s="15" t="s">
        <v>24</v>
      </c>
      <c r="Z26" s="16" t="s">
        <v>24</v>
      </c>
      <c r="AA26" s="47" t="s">
        <v>24</v>
      </c>
      <c r="AB26" s="15" t="s">
        <v>24</v>
      </c>
      <c r="AC26" s="15" t="s">
        <v>24</v>
      </c>
      <c r="AD26" s="482" t="s">
        <v>27</v>
      </c>
      <c r="AE26" s="14" t="s">
        <v>24</v>
      </c>
      <c r="AF26" s="195" t="s">
        <v>27</v>
      </c>
      <c r="AG26" s="15" t="s">
        <v>24</v>
      </c>
      <c r="AH26" s="16" t="s">
        <v>24</v>
      </c>
      <c r="AI26" s="47" t="s">
        <v>24</v>
      </c>
      <c r="AJ26" s="15" t="s">
        <v>24</v>
      </c>
      <c r="AK26" s="15" t="s">
        <v>24</v>
      </c>
      <c r="AL26" s="32" t="s">
        <v>24</v>
      </c>
      <c r="AM26" s="14" t="s">
        <v>24</v>
      </c>
      <c r="AN26" s="15" t="s">
        <v>24</v>
      </c>
      <c r="AO26" s="189" t="s">
        <v>27</v>
      </c>
      <c r="AP26" s="15" t="s">
        <v>24</v>
      </c>
      <c r="AQ26" s="16" t="s">
        <v>24</v>
      </c>
      <c r="AR26" s="47" t="s">
        <v>24</v>
      </c>
      <c r="AS26" s="15" t="s">
        <v>24</v>
      </c>
      <c r="AT26" s="57" t="s">
        <v>32</v>
      </c>
      <c r="AU26" s="443" t="s">
        <v>29</v>
      </c>
      <c r="AV26" s="549"/>
      <c r="AW26" s="39"/>
      <c r="AX26" s="39"/>
      <c r="AY26" s="389" t="s">
        <v>23</v>
      </c>
      <c r="AZ26" s="212">
        <f>COUNTIF(D26:AV32,"уп")</f>
        <v>18</v>
      </c>
      <c r="BA26" s="256">
        <f>SUM(AZ26*6)</f>
        <v>108</v>
      </c>
      <c r="BB26" s="257" t="s">
        <v>23</v>
      </c>
      <c r="BC26" s="212"/>
      <c r="BD26" s="256">
        <v>108</v>
      </c>
      <c r="BE26" s="258">
        <f>SUM(BA26-BD26)</f>
        <v>0</v>
      </c>
    </row>
    <row r="27" spans="1:61" s="2" customFormat="1" ht="11.25" customHeight="1" x14ac:dyDescent="0.2">
      <c r="A27" s="629"/>
      <c r="B27" s="664"/>
      <c r="C27" s="30" t="s">
        <v>21</v>
      </c>
      <c r="D27" s="17"/>
      <c r="E27" s="18" t="s">
        <v>24</v>
      </c>
      <c r="F27" s="18" t="s">
        <v>24</v>
      </c>
      <c r="G27" s="18" t="s">
        <v>24</v>
      </c>
      <c r="H27" s="19" t="s">
        <v>24</v>
      </c>
      <c r="I27" s="48" t="s">
        <v>24</v>
      </c>
      <c r="J27" s="18" t="s">
        <v>24</v>
      </c>
      <c r="K27" s="18" t="s">
        <v>24</v>
      </c>
      <c r="L27" s="33" t="s">
        <v>24</v>
      </c>
      <c r="M27" s="17" t="s">
        <v>24</v>
      </c>
      <c r="N27" s="18" t="s">
        <v>24</v>
      </c>
      <c r="O27" s="18" t="s">
        <v>24</v>
      </c>
      <c r="P27" s="18" t="s">
        <v>24</v>
      </c>
      <c r="Q27" s="19" t="s">
        <v>24</v>
      </c>
      <c r="R27" s="48" t="s">
        <v>24</v>
      </c>
      <c r="S27" s="18" t="s">
        <v>24</v>
      </c>
      <c r="T27" s="18" t="s">
        <v>24</v>
      </c>
      <c r="U27" s="33" t="s">
        <v>24</v>
      </c>
      <c r="V27" s="36" t="s">
        <v>26</v>
      </c>
      <c r="W27" s="34" t="s">
        <v>26</v>
      </c>
      <c r="X27" s="18" t="s">
        <v>24</v>
      </c>
      <c r="Y27" s="18" t="s">
        <v>24</v>
      </c>
      <c r="Z27" s="19" t="s">
        <v>24</v>
      </c>
      <c r="AA27" s="48" t="s">
        <v>24</v>
      </c>
      <c r="AB27" s="18" t="s">
        <v>24</v>
      </c>
      <c r="AC27" s="18" t="s">
        <v>24</v>
      </c>
      <c r="AD27" s="33" t="s">
        <v>24</v>
      </c>
      <c r="AE27" s="17" t="s">
        <v>24</v>
      </c>
      <c r="AF27" s="18" t="s">
        <v>24</v>
      </c>
      <c r="AG27" s="18" t="s">
        <v>24</v>
      </c>
      <c r="AH27" s="19" t="s">
        <v>24</v>
      </c>
      <c r="AI27" s="48" t="s">
        <v>24</v>
      </c>
      <c r="AJ27" s="18" t="s">
        <v>24</v>
      </c>
      <c r="AK27" s="18" t="s">
        <v>24</v>
      </c>
      <c r="AL27" s="33" t="s">
        <v>24</v>
      </c>
      <c r="AM27" s="17" t="s">
        <v>24</v>
      </c>
      <c r="AN27" s="18" t="s">
        <v>24</v>
      </c>
      <c r="AO27" s="18" t="s">
        <v>24</v>
      </c>
      <c r="AP27" s="18" t="s">
        <v>24</v>
      </c>
      <c r="AQ27" s="19" t="s">
        <v>24</v>
      </c>
      <c r="AR27" s="48" t="s">
        <v>24</v>
      </c>
      <c r="AS27" s="18" t="s">
        <v>24</v>
      </c>
      <c r="AT27" s="58" t="s">
        <v>32</v>
      </c>
      <c r="AU27" s="393" t="s">
        <v>29</v>
      </c>
      <c r="AV27" s="550"/>
      <c r="AW27" s="40"/>
      <c r="AX27" s="40"/>
      <c r="AY27" s="332" t="s">
        <v>27</v>
      </c>
      <c r="AZ27" s="6">
        <f>COUNTIF(D26:AV32,"п")</f>
        <v>7</v>
      </c>
      <c r="BA27" s="7">
        <f t="shared" ref="BA27:BA28" si="1">SUM(AZ27*6)</f>
        <v>42</v>
      </c>
      <c r="BB27" s="38" t="s">
        <v>27</v>
      </c>
      <c r="BC27" s="6"/>
      <c r="BD27" s="7">
        <v>0</v>
      </c>
      <c r="BE27" s="76">
        <f t="shared" ref="BE27:BE31" si="2">SUM(BA27-BD27)</f>
        <v>42</v>
      </c>
    </row>
    <row r="28" spans="1:61" s="2" customFormat="1" ht="10.5" customHeight="1" x14ac:dyDescent="0.2">
      <c r="A28" s="629"/>
      <c r="B28" s="664"/>
      <c r="C28" s="30" t="s">
        <v>22</v>
      </c>
      <c r="D28" s="17"/>
      <c r="E28" s="25" t="s">
        <v>23</v>
      </c>
      <c r="F28" s="18" t="s">
        <v>24</v>
      </c>
      <c r="G28" s="25" t="s">
        <v>23</v>
      </c>
      <c r="H28" s="19" t="s">
        <v>24</v>
      </c>
      <c r="I28" s="272" t="s">
        <v>23</v>
      </c>
      <c r="J28" s="18" t="s">
        <v>24</v>
      </c>
      <c r="K28" s="25" t="s">
        <v>23</v>
      </c>
      <c r="L28" s="33" t="s">
        <v>24</v>
      </c>
      <c r="M28" s="27" t="s">
        <v>23</v>
      </c>
      <c r="N28" s="18" t="s">
        <v>24</v>
      </c>
      <c r="O28" s="25" t="s">
        <v>23</v>
      </c>
      <c r="P28" s="18" t="s">
        <v>24</v>
      </c>
      <c r="Q28" s="28" t="s">
        <v>23</v>
      </c>
      <c r="R28" s="48" t="s">
        <v>24</v>
      </c>
      <c r="S28" s="25" t="s">
        <v>23</v>
      </c>
      <c r="T28" s="18" t="s">
        <v>24</v>
      </c>
      <c r="U28" s="33" t="s">
        <v>24</v>
      </c>
      <c r="V28" s="36" t="s">
        <v>26</v>
      </c>
      <c r="W28" s="34" t="s">
        <v>26</v>
      </c>
      <c r="X28" s="25" t="s">
        <v>23</v>
      </c>
      <c r="Y28" s="18" t="s">
        <v>24</v>
      </c>
      <c r="Z28" s="28" t="s">
        <v>23</v>
      </c>
      <c r="AA28" s="48" t="s">
        <v>24</v>
      </c>
      <c r="AB28" s="25" t="s">
        <v>23</v>
      </c>
      <c r="AC28" s="18" t="s">
        <v>24</v>
      </c>
      <c r="AD28" s="283" t="s">
        <v>23</v>
      </c>
      <c r="AE28" s="17" t="s">
        <v>24</v>
      </c>
      <c r="AF28" s="25" t="s">
        <v>23</v>
      </c>
      <c r="AG28" s="18" t="s">
        <v>24</v>
      </c>
      <c r="AH28" s="28" t="s">
        <v>23</v>
      </c>
      <c r="AI28" s="48" t="s">
        <v>24</v>
      </c>
      <c r="AJ28" s="25" t="s">
        <v>23</v>
      </c>
      <c r="AK28" s="18" t="s">
        <v>24</v>
      </c>
      <c r="AL28" s="283" t="s">
        <v>23</v>
      </c>
      <c r="AM28" s="17" t="s">
        <v>24</v>
      </c>
      <c r="AN28" s="25" t="s">
        <v>23</v>
      </c>
      <c r="AO28" s="18" t="s">
        <v>24</v>
      </c>
      <c r="AP28" s="25" t="s">
        <v>23</v>
      </c>
      <c r="AQ28" s="19" t="s">
        <v>24</v>
      </c>
      <c r="AR28" s="48" t="s">
        <v>24</v>
      </c>
      <c r="AS28" s="18" t="s">
        <v>24</v>
      </c>
      <c r="AT28" s="58" t="s">
        <v>32</v>
      </c>
      <c r="AU28" s="393" t="s">
        <v>29</v>
      </c>
      <c r="AV28" s="550"/>
      <c r="AW28" s="40"/>
      <c r="AX28" s="40"/>
      <c r="AY28" s="333" t="s">
        <v>26</v>
      </c>
      <c r="AZ28" s="6">
        <f>COUNTIF(D26:AV32,"к")</f>
        <v>14</v>
      </c>
      <c r="BA28" s="7">
        <f t="shared" si="1"/>
        <v>84</v>
      </c>
      <c r="BB28" s="36" t="s">
        <v>26</v>
      </c>
      <c r="BC28" s="6"/>
      <c r="BD28" s="7">
        <v>84</v>
      </c>
      <c r="BE28" s="76">
        <f t="shared" si="2"/>
        <v>0</v>
      </c>
    </row>
    <row r="29" spans="1:61" s="2" customFormat="1" ht="10.5" customHeight="1" x14ac:dyDescent="0.2">
      <c r="A29" s="629"/>
      <c r="B29" s="664"/>
      <c r="C29" s="30" t="s">
        <v>16</v>
      </c>
      <c r="D29" s="17"/>
      <c r="E29" s="18" t="s">
        <v>24</v>
      </c>
      <c r="F29" s="18" t="s">
        <v>24</v>
      </c>
      <c r="G29" s="18" t="s">
        <v>24</v>
      </c>
      <c r="H29" s="19" t="s">
        <v>24</v>
      </c>
      <c r="I29" s="48" t="s">
        <v>24</v>
      </c>
      <c r="J29" s="18" t="s">
        <v>24</v>
      </c>
      <c r="K29" s="18" t="s">
        <v>24</v>
      </c>
      <c r="L29" s="33" t="s">
        <v>24</v>
      </c>
      <c r="M29" s="17" t="s">
        <v>24</v>
      </c>
      <c r="N29" s="18" t="s">
        <v>24</v>
      </c>
      <c r="O29" s="18" t="s">
        <v>24</v>
      </c>
      <c r="P29" s="18" t="s">
        <v>24</v>
      </c>
      <c r="Q29" s="19" t="s">
        <v>24</v>
      </c>
      <c r="R29" s="48" t="s">
        <v>24</v>
      </c>
      <c r="S29" s="18" t="s">
        <v>24</v>
      </c>
      <c r="T29" s="18" t="s">
        <v>24</v>
      </c>
      <c r="U29" s="33" t="s">
        <v>24</v>
      </c>
      <c r="V29" s="36" t="s">
        <v>26</v>
      </c>
      <c r="W29" s="34" t="s">
        <v>26</v>
      </c>
      <c r="X29" s="18" t="s">
        <v>24</v>
      </c>
      <c r="Y29" s="18" t="s">
        <v>24</v>
      </c>
      <c r="Z29" s="19" t="s">
        <v>24</v>
      </c>
      <c r="AA29" s="48" t="s">
        <v>24</v>
      </c>
      <c r="AB29" s="18" t="s">
        <v>24</v>
      </c>
      <c r="AC29" s="18" t="s">
        <v>24</v>
      </c>
      <c r="AD29" s="33" t="s">
        <v>24</v>
      </c>
      <c r="AE29" s="17" t="s">
        <v>24</v>
      </c>
      <c r="AF29" s="18" t="s">
        <v>24</v>
      </c>
      <c r="AG29" s="18" t="s">
        <v>24</v>
      </c>
      <c r="AH29" s="19" t="s">
        <v>24</v>
      </c>
      <c r="AI29" s="48" t="s">
        <v>24</v>
      </c>
      <c r="AJ29" s="18" t="s">
        <v>24</v>
      </c>
      <c r="AK29" s="18" t="s">
        <v>24</v>
      </c>
      <c r="AL29" s="33" t="s">
        <v>24</v>
      </c>
      <c r="AM29" s="17" t="s">
        <v>24</v>
      </c>
      <c r="AN29" s="18" t="s">
        <v>24</v>
      </c>
      <c r="AO29" s="18" t="s">
        <v>24</v>
      </c>
      <c r="AP29" s="18" t="s">
        <v>24</v>
      </c>
      <c r="AQ29" s="19" t="s">
        <v>24</v>
      </c>
      <c r="AR29" s="48" t="s">
        <v>24</v>
      </c>
      <c r="AS29" s="18" t="s">
        <v>24</v>
      </c>
      <c r="AT29" s="58" t="s">
        <v>32</v>
      </c>
      <c r="AU29" s="393" t="s">
        <v>29</v>
      </c>
      <c r="AV29" s="550"/>
      <c r="AW29" s="40"/>
      <c r="AX29" s="40"/>
      <c r="AY29" s="48" t="s">
        <v>24</v>
      </c>
      <c r="AZ29" s="6">
        <f>COUNTIF($D$26:$AV$32,"то")</f>
        <v>209</v>
      </c>
      <c r="BA29" s="53">
        <f>SUM(AZ29*6)</f>
        <v>1254</v>
      </c>
      <c r="BB29" s="17" t="s">
        <v>24</v>
      </c>
      <c r="BC29" s="6"/>
      <c r="BD29" s="53">
        <v>1296</v>
      </c>
      <c r="BE29" s="76">
        <f t="shared" si="2"/>
        <v>-42</v>
      </c>
    </row>
    <row r="30" spans="1:61" s="2" customFormat="1" ht="10.5" customHeight="1" x14ac:dyDescent="0.2">
      <c r="A30" s="629"/>
      <c r="B30" s="664"/>
      <c r="C30" s="30" t="s">
        <v>17</v>
      </c>
      <c r="D30" s="17"/>
      <c r="E30" s="18" t="s">
        <v>24</v>
      </c>
      <c r="F30" s="18" t="s">
        <v>24</v>
      </c>
      <c r="G30" s="18" t="s">
        <v>24</v>
      </c>
      <c r="H30" s="19" t="s">
        <v>24</v>
      </c>
      <c r="I30" s="48" t="s">
        <v>24</v>
      </c>
      <c r="J30" s="18" t="s">
        <v>24</v>
      </c>
      <c r="K30" s="18" t="s">
        <v>24</v>
      </c>
      <c r="L30" s="33" t="s">
        <v>24</v>
      </c>
      <c r="M30" s="17" t="s">
        <v>24</v>
      </c>
      <c r="N30" s="18" t="s">
        <v>24</v>
      </c>
      <c r="O30" s="18" t="s">
        <v>24</v>
      </c>
      <c r="P30" s="18" t="s">
        <v>24</v>
      </c>
      <c r="Q30" s="19" t="s">
        <v>24</v>
      </c>
      <c r="R30" s="48" t="s">
        <v>24</v>
      </c>
      <c r="S30" s="18" t="s">
        <v>24</v>
      </c>
      <c r="T30" s="18" t="s">
        <v>24</v>
      </c>
      <c r="U30" s="33" t="s">
        <v>24</v>
      </c>
      <c r="V30" s="36" t="s">
        <v>26</v>
      </c>
      <c r="W30" s="34" t="s">
        <v>26</v>
      </c>
      <c r="X30" s="18" t="s">
        <v>24</v>
      </c>
      <c r="Y30" s="18" t="s">
        <v>24</v>
      </c>
      <c r="Z30" s="19" t="s">
        <v>24</v>
      </c>
      <c r="AA30" s="48" t="s">
        <v>24</v>
      </c>
      <c r="AB30" s="18" t="s">
        <v>24</v>
      </c>
      <c r="AC30" s="18" t="s">
        <v>24</v>
      </c>
      <c r="AD30" s="33" t="s">
        <v>24</v>
      </c>
      <c r="AE30" s="17" t="s">
        <v>24</v>
      </c>
      <c r="AF30" s="18" t="s">
        <v>24</v>
      </c>
      <c r="AG30" s="18" t="s">
        <v>24</v>
      </c>
      <c r="AH30" s="19" t="s">
        <v>24</v>
      </c>
      <c r="AI30" s="48" t="s">
        <v>24</v>
      </c>
      <c r="AJ30" s="18" t="s">
        <v>24</v>
      </c>
      <c r="AK30" s="18" t="s">
        <v>24</v>
      </c>
      <c r="AL30" s="33" t="s">
        <v>24</v>
      </c>
      <c r="AM30" s="102" t="s">
        <v>27</v>
      </c>
      <c r="AN30" s="18" t="s">
        <v>24</v>
      </c>
      <c r="AO30" s="18" t="s">
        <v>24</v>
      </c>
      <c r="AP30" s="18" t="s">
        <v>24</v>
      </c>
      <c r="AQ30" s="19" t="s">
        <v>24</v>
      </c>
      <c r="AR30" s="48" t="s">
        <v>24</v>
      </c>
      <c r="AS30" s="56" t="s">
        <v>27</v>
      </c>
      <c r="AT30" s="58" t="s">
        <v>32</v>
      </c>
      <c r="AU30" s="393" t="s">
        <v>29</v>
      </c>
      <c r="AV30" s="550"/>
      <c r="AW30" s="40"/>
      <c r="AX30" s="40"/>
      <c r="AY30" s="334" t="s">
        <v>29</v>
      </c>
      <c r="AZ30" s="6">
        <f>COUNTIF(D26:AV32,"па")</f>
        <v>6</v>
      </c>
      <c r="BA30" s="7">
        <f t="shared" ref="BA30" si="3">SUM(AZ30*6)</f>
        <v>36</v>
      </c>
      <c r="BB30" s="54" t="s">
        <v>29</v>
      </c>
      <c r="BC30" s="6"/>
      <c r="BD30" s="7">
        <v>36</v>
      </c>
      <c r="BE30" s="76">
        <f t="shared" si="2"/>
        <v>0</v>
      </c>
    </row>
    <row r="31" spans="1:61" s="2" customFormat="1" ht="10.5" customHeight="1" thickBot="1" x14ac:dyDescent="0.25">
      <c r="A31" s="629"/>
      <c r="B31" s="664"/>
      <c r="C31" s="30" t="s">
        <v>18</v>
      </c>
      <c r="D31" s="17"/>
      <c r="E31" s="18" t="s">
        <v>24</v>
      </c>
      <c r="F31" s="18" t="s">
        <v>24</v>
      </c>
      <c r="G31" s="18" t="s">
        <v>24</v>
      </c>
      <c r="H31" s="19" t="s">
        <v>24</v>
      </c>
      <c r="I31" s="48" t="s">
        <v>24</v>
      </c>
      <c r="J31" s="18" t="s">
        <v>24</v>
      </c>
      <c r="K31" s="18" t="s">
        <v>24</v>
      </c>
      <c r="L31" s="33" t="s">
        <v>24</v>
      </c>
      <c r="M31" s="17" t="s">
        <v>24</v>
      </c>
      <c r="N31" s="18" t="s">
        <v>24</v>
      </c>
      <c r="O31" s="18" t="s">
        <v>24</v>
      </c>
      <c r="P31" s="18" t="s">
        <v>24</v>
      </c>
      <c r="Q31" s="19" t="s">
        <v>24</v>
      </c>
      <c r="R31" s="48" t="s">
        <v>24</v>
      </c>
      <c r="S31" s="18" t="s">
        <v>24</v>
      </c>
      <c r="T31" s="18" t="s">
        <v>24</v>
      </c>
      <c r="U31" s="33" t="s">
        <v>24</v>
      </c>
      <c r="V31" s="36" t="s">
        <v>26</v>
      </c>
      <c r="W31" s="34" t="s">
        <v>26</v>
      </c>
      <c r="X31" s="18" t="s">
        <v>24</v>
      </c>
      <c r="Y31" s="18" t="s">
        <v>24</v>
      </c>
      <c r="Z31" s="19" t="s">
        <v>24</v>
      </c>
      <c r="AA31" s="48" t="s">
        <v>24</v>
      </c>
      <c r="AB31" s="18" t="s">
        <v>24</v>
      </c>
      <c r="AC31" s="18" t="s">
        <v>24</v>
      </c>
      <c r="AD31" s="33" t="s">
        <v>24</v>
      </c>
      <c r="AE31" s="17" t="s">
        <v>24</v>
      </c>
      <c r="AF31" s="18" t="s">
        <v>24</v>
      </c>
      <c r="AG31" s="18" t="s">
        <v>24</v>
      </c>
      <c r="AH31" s="19" t="s">
        <v>24</v>
      </c>
      <c r="AI31" s="48" t="s">
        <v>24</v>
      </c>
      <c r="AJ31" s="18" t="s">
        <v>24</v>
      </c>
      <c r="AK31" s="18" t="s">
        <v>24</v>
      </c>
      <c r="AL31" s="33" t="s">
        <v>24</v>
      </c>
      <c r="AM31" s="17" t="s">
        <v>24</v>
      </c>
      <c r="AN31" s="56" t="s">
        <v>27</v>
      </c>
      <c r="AO31" s="18" t="s">
        <v>24</v>
      </c>
      <c r="AP31" s="18" t="s">
        <v>24</v>
      </c>
      <c r="AQ31" s="19" t="s">
        <v>24</v>
      </c>
      <c r="AR31" s="48" t="s">
        <v>24</v>
      </c>
      <c r="AS31" s="18" t="s">
        <v>24</v>
      </c>
      <c r="AT31" s="58" t="s">
        <v>32</v>
      </c>
      <c r="AU31" s="393" t="s">
        <v>29</v>
      </c>
      <c r="AV31" s="550"/>
      <c r="AW31" s="41"/>
      <c r="AX31" s="41"/>
      <c r="AY31" s="335" t="s">
        <v>32</v>
      </c>
      <c r="AZ31" s="12">
        <f>COUNTIF(D26:AV32,"пп")</f>
        <v>6</v>
      </c>
      <c r="BA31" s="13">
        <f>SUM(AZ31*6)</f>
        <v>36</v>
      </c>
      <c r="BB31" s="69" t="s">
        <v>32</v>
      </c>
      <c r="BC31" s="12"/>
      <c r="BD31" s="13">
        <v>36</v>
      </c>
      <c r="BE31" s="78">
        <f t="shared" si="2"/>
        <v>0</v>
      </c>
      <c r="BI31" s="96"/>
    </row>
    <row r="32" spans="1:61" s="2" customFormat="1" ht="10.5" customHeight="1" thickBot="1" x14ac:dyDescent="0.25">
      <c r="A32" s="629"/>
      <c r="B32" s="664"/>
      <c r="C32" s="404" t="s">
        <v>19</v>
      </c>
      <c r="D32" s="405" t="s">
        <v>25</v>
      </c>
      <c r="E32" s="406" t="s">
        <v>25</v>
      </c>
      <c r="F32" s="406" t="s">
        <v>25</v>
      </c>
      <c r="G32" s="406" t="s">
        <v>25</v>
      </c>
      <c r="H32" s="407" t="s">
        <v>25</v>
      </c>
      <c r="I32" s="408" t="s">
        <v>25</v>
      </c>
      <c r="J32" s="406" t="s">
        <v>25</v>
      </c>
      <c r="K32" s="406" t="s">
        <v>25</v>
      </c>
      <c r="L32" s="409" t="s">
        <v>25</v>
      </c>
      <c r="M32" s="405" t="s">
        <v>25</v>
      </c>
      <c r="N32" s="406" t="s">
        <v>25</v>
      </c>
      <c r="O32" s="406" t="s">
        <v>25</v>
      </c>
      <c r="P32" s="406" t="s">
        <v>25</v>
      </c>
      <c r="Q32" s="407" t="s">
        <v>25</v>
      </c>
      <c r="R32" s="408" t="s">
        <v>25</v>
      </c>
      <c r="S32" s="406" t="s">
        <v>25</v>
      </c>
      <c r="T32" s="406" t="s">
        <v>25</v>
      </c>
      <c r="U32" s="409" t="s">
        <v>25</v>
      </c>
      <c r="V32" s="410" t="s">
        <v>26</v>
      </c>
      <c r="W32" s="411" t="s">
        <v>26</v>
      </c>
      <c r="X32" s="406" t="s">
        <v>25</v>
      </c>
      <c r="Y32" s="406" t="s">
        <v>25</v>
      </c>
      <c r="Z32" s="407" t="s">
        <v>25</v>
      </c>
      <c r="AA32" s="408" t="s">
        <v>25</v>
      </c>
      <c r="AB32" s="406" t="s">
        <v>25</v>
      </c>
      <c r="AC32" s="406" t="s">
        <v>25</v>
      </c>
      <c r="AD32" s="409" t="s">
        <v>25</v>
      </c>
      <c r="AE32" s="405" t="s">
        <v>25</v>
      </c>
      <c r="AF32" s="406" t="s">
        <v>25</v>
      </c>
      <c r="AG32" s="406" t="s">
        <v>25</v>
      </c>
      <c r="AH32" s="407" t="s">
        <v>25</v>
      </c>
      <c r="AI32" s="408" t="s">
        <v>25</v>
      </c>
      <c r="AJ32" s="406" t="s">
        <v>25</v>
      </c>
      <c r="AK32" s="406" t="s">
        <v>25</v>
      </c>
      <c r="AL32" s="409" t="s">
        <v>25</v>
      </c>
      <c r="AM32" s="405" t="s">
        <v>25</v>
      </c>
      <c r="AN32" s="406" t="s">
        <v>25</v>
      </c>
      <c r="AO32" s="406" t="s">
        <v>25</v>
      </c>
      <c r="AP32" s="406" t="s">
        <v>25</v>
      </c>
      <c r="AQ32" s="407" t="s">
        <v>25</v>
      </c>
      <c r="AR32" s="408" t="s">
        <v>25</v>
      </c>
      <c r="AS32" s="406" t="s">
        <v>25</v>
      </c>
      <c r="AT32" s="406" t="s">
        <v>25</v>
      </c>
      <c r="AU32" s="409" t="s">
        <v>25</v>
      </c>
      <c r="AV32" s="445" t="s">
        <v>25</v>
      </c>
      <c r="AW32" s="500"/>
      <c r="AX32" s="500"/>
      <c r="AY32" s="516"/>
      <c r="AZ32" s="72"/>
      <c r="BA32" s="73">
        <f>SUM(BA26:BA27,BA29:BA31)</f>
        <v>1476</v>
      </c>
      <c r="BB32" s="71"/>
      <c r="BC32" s="72"/>
      <c r="BD32" s="73">
        <f>SUM(BD26:BD27,BD29:BD31)</f>
        <v>1476</v>
      </c>
      <c r="BE32" s="79">
        <f>SUM(BE26:BE27,BE29:BE31)</f>
        <v>0</v>
      </c>
    </row>
    <row r="33" spans="1:61" s="2" customFormat="1" ht="5.25" customHeight="1" thickBot="1" x14ac:dyDescent="0.25">
      <c r="A33" s="497"/>
      <c r="B33" s="502"/>
      <c r="C33" s="503"/>
      <c r="D33" s="507"/>
      <c r="E33" s="504"/>
      <c r="F33" s="504"/>
      <c r="G33" s="504"/>
      <c r="H33" s="527"/>
      <c r="I33" s="533"/>
      <c r="J33" s="504"/>
      <c r="K33" s="504"/>
      <c r="L33" s="536"/>
      <c r="M33" s="507"/>
      <c r="N33" s="504"/>
      <c r="O33" s="504"/>
      <c r="P33" s="504"/>
      <c r="Q33" s="527"/>
      <c r="R33" s="533"/>
      <c r="S33" s="504"/>
      <c r="T33" s="504"/>
      <c r="U33" s="539"/>
      <c r="V33" s="540"/>
      <c r="W33" s="504"/>
      <c r="X33" s="504"/>
      <c r="Y33" s="504"/>
      <c r="Z33" s="527"/>
      <c r="AA33" s="533"/>
      <c r="AB33" s="504"/>
      <c r="AC33" s="504"/>
      <c r="AD33" s="539"/>
      <c r="AE33" s="507"/>
      <c r="AF33" s="504"/>
      <c r="AG33" s="504"/>
      <c r="AH33" s="527"/>
      <c r="AI33" s="533"/>
      <c r="AJ33" s="504"/>
      <c r="AK33" s="504"/>
      <c r="AL33" s="536"/>
      <c r="AM33" s="507"/>
      <c r="AN33" s="504"/>
      <c r="AO33" s="504"/>
      <c r="AP33" s="504"/>
      <c r="AQ33" s="548"/>
      <c r="AR33" s="545"/>
      <c r="AS33" s="505"/>
      <c r="AT33" s="504"/>
      <c r="AU33" s="536"/>
      <c r="AV33" s="523"/>
      <c r="AW33" s="506"/>
      <c r="AX33" s="523"/>
      <c r="AY33" s="521"/>
      <c r="AZ33" s="508"/>
      <c r="BA33" s="508"/>
      <c r="BB33" s="508"/>
      <c r="BC33" s="508"/>
      <c r="BD33" s="509"/>
      <c r="BE33" s="510"/>
    </row>
    <row r="34" spans="1:61" s="2" customFormat="1" ht="12" customHeight="1" x14ac:dyDescent="0.2">
      <c r="A34" s="629" t="s">
        <v>49</v>
      </c>
      <c r="B34" s="645" t="s">
        <v>63</v>
      </c>
      <c r="C34" s="222" t="s">
        <v>20</v>
      </c>
      <c r="D34" s="223"/>
      <c r="E34" s="253" t="s">
        <v>24</v>
      </c>
      <c r="F34" s="253" t="s">
        <v>24</v>
      </c>
      <c r="G34" s="253" t="s">
        <v>24</v>
      </c>
      <c r="H34" s="254" t="s">
        <v>24</v>
      </c>
      <c r="I34" s="271" t="s">
        <v>24</v>
      </c>
      <c r="J34" s="253" t="s">
        <v>24</v>
      </c>
      <c r="K34" s="253" t="s">
        <v>24</v>
      </c>
      <c r="L34" s="281" t="s">
        <v>24</v>
      </c>
      <c r="M34" s="223" t="s">
        <v>24</v>
      </c>
      <c r="N34" s="224" t="s">
        <v>27</v>
      </c>
      <c r="O34" s="253" t="s">
        <v>24</v>
      </c>
      <c r="P34" s="253" t="s">
        <v>24</v>
      </c>
      <c r="Q34" s="254" t="s">
        <v>24</v>
      </c>
      <c r="R34" s="271" t="s">
        <v>24</v>
      </c>
      <c r="S34" s="253" t="s">
        <v>24</v>
      </c>
      <c r="T34" s="253" t="s">
        <v>24</v>
      </c>
      <c r="U34" s="460" t="s">
        <v>29</v>
      </c>
      <c r="V34" s="223" t="s">
        <v>24</v>
      </c>
      <c r="W34" s="225" t="s">
        <v>26</v>
      </c>
      <c r="X34" s="225" t="s">
        <v>26</v>
      </c>
      <c r="Y34" s="253" t="s">
        <v>24</v>
      </c>
      <c r="Z34" s="254" t="s">
        <v>24</v>
      </c>
      <c r="AA34" s="271" t="s">
        <v>24</v>
      </c>
      <c r="AB34" s="253" t="s">
        <v>24</v>
      </c>
      <c r="AC34" s="253" t="s">
        <v>24</v>
      </c>
      <c r="AD34" s="459" t="s">
        <v>27</v>
      </c>
      <c r="AE34" s="223" t="s">
        <v>24</v>
      </c>
      <c r="AF34" s="227" t="s">
        <v>27</v>
      </c>
      <c r="AG34" s="253" t="s">
        <v>24</v>
      </c>
      <c r="AH34" s="254" t="s">
        <v>24</v>
      </c>
      <c r="AI34" s="271" t="s">
        <v>24</v>
      </c>
      <c r="AJ34" s="253" t="s">
        <v>24</v>
      </c>
      <c r="AK34" s="253" t="s">
        <v>24</v>
      </c>
      <c r="AL34" s="281" t="s">
        <v>24</v>
      </c>
      <c r="AM34" s="223" t="s">
        <v>24</v>
      </c>
      <c r="AN34" s="253" t="s">
        <v>24</v>
      </c>
      <c r="AO34" s="224" t="s">
        <v>27</v>
      </c>
      <c r="AP34" s="253" t="s">
        <v>24</v>
      </c>
      <c r="AQ34" s="254" t="s">
        <v>24</v>
      </c>
      <c r="AR34" s="271" t="s">
        <v>24</v>
      </c>
      <c r="AS34" s="253" t="s">
        <v>24</v>
      </c>
      <c r="AT34" s="253" t="s">
        <v>24</v>
      </c>
      <c r="AU34" s="460" t="s">
        <v>29</v>
      </c>
      <c r="AV34" s="551" t="s">
        <v>29</v>
      </c>
      <c r="AW34" s="501"/>
      <c r="AX34" s="471"/>
      <c r="AY34" s="389" t="s">
        <v>23</v>
      </c>
      <c r="AZ34" s="212">
        <f>COUNTIF(D34:AV40,"уп")</f>
        <v>48</v>
      </c>
      <c r="BA34" s="212">
        <f>SUM(AZ34*6)</f>
        <v>288</v>
      </c>
      <c r="BB34" s="213" t="s">
        <v>23</v>
      </c>
      <c r="BC34" s="212"/>
      <c r="BD34" s="457">
        <v>288</v>
      </c>
      <c r="BE34" s="258">
        <f>SUM(BA34-BD34)</f>
        <v>0</v>
      </c>
    </row>
    <row r="35" spans="1:61" s="2" customFormat="1" ht="11.25" customHeight="1" x14ac:dyDescent="0.2">
      <c r="A35" s="629"/>
      <c r="B35" s="645"/>
      <c r="C35" s="30" t="s">
        <v>21</v>
      </c>
      <c r="D35" s="17"/>
      <c r="E35" s="18" t="s">
        <v>24</v>
      </c>
      <c r="F35" s="18" t="s">
        <v>24</v>
      </c>
      <c r="G35" s="18" t="s">
        <v>24</v>
      </c>
      <c r="H35" s="19" t="s">
        <v>24</v>
      </c>
      <c r="I35" s="48" t="s">
        <v>24</v>
      </c>
      <c r="J35" s="18" t="s">
        <v>24</v>
      </c>
      <c r="K35" s="18" t="s">
        <v>24</v>
      </c>
      <c r="L35" s="33" t="s">
        <v>24</v>
      </c>
      <c r="M35" s="17" t="s">
        <v>24</v>
      </c>
      <c r="N35" s="18" t="s">
        <v>24</v>
      </c>
      <c r="O35" s="18" t="s">
        <v>24</v>
      </c>
      <c r="P35" s="18" t="s">
        <v>24</v>
      </c>
      <c r="Q35" s="19" t="s">
        <v>24</v>
      </c>
      <c r="R35" s="48" t="s">
        <v>24</v>
      </c>
      <c r="S35" s="18" t="s">
        <v>24</v>
      </c>
      <c r="T35" s="18" t="s">
        <v>24</v>
      </c>
      <c r="U35" s="393" t="s">
        <v>29</v>
      </c>
      <c r="V35" s="36" t="s">
        <v>26</v>
      </c>
      <c r="W35" s="34" t="s">
        <v>26</v>
      </c>
      <c r="X35" s="18" t="s">
        <v>24</v>
      </c>
      <c r="Y35" s="18" t="s">
        <v>24</v>
      </c>
      <c r="Z35" s="19" t="s">
        <v>24</v>
      </c>
      <c r="AA35" s="48" t="s">
        <v>24</v>
      </c>
      <c r="AB35" s="18" t="s">
        <v>24</v>
      </c>
      <c r="AC35" s="18" t="s">
        <v>24</v>
      </c>
      <c r="AD35" s="33" t="s">
        <v>24</v>
      </c>
      <c r="AE35" s="17" t="s">
        <v>24</v>
      </c>
      <c r="AF35" s="18" t="s">
        <v>24</v>
      </c>
      <c r="AG35" s="18" t="s">
        <v>24</v>
      </c>
      <c r="AH35" s="19" t="s">
        <v>24</v>
      </c>
      <c r="AI35" s="48" t="s">
        <v>24</v>
      </c>
      <c r="AJ35" s="18" t="s">
        <v>24</v>
      </c>
      <c r="AK35" s="18" t="s">
        <v>24</v>
      </c>
      <c r="AL35" s="33" t="s">
        <v>24</v>
      </c>
      <c r="AM35" s="17" t="s">
        <v>24</v>
      </c>
      <c r="AN35" s="18" t="s">
        <v>24</v>
      </c>
      <c r="AO35" s="18" t="s">
        <v>24</v>
      </c>
      <c r="AP35" s="18" t="s">
        <v>24</v>
      </c>
      <c r="AQ35" s="19" t="s">
        <v>24</v>
      </c>
      <c r="AR35" s="48" t="s">
        <v>24</v>
      </c>
      <c r="AS35" s="18" t="s">
        <v>24</v>
      </c>
      <c r="AT35" s="18" t="s">
        <v>24</v>
      </c>
      <c r="AU35" s="393" t="s">
        <v>29</v>
      </c>
      <c r="AV35" s="300" t="s">
        <v>29</v>
      </c>
      <c r="AW35" s="329"/>
      <c r="AX35" s="384"/>
      <c r="AY35" s="332" t="s">
        <v>27</v>
      </c>
      <c r="AZ35" s="6">
        <f>COUNTIF(D34:AV40,"п")</f>
        <v>7</v>
      </c>
      <c r="BA35" s="6">
        <f t="shared" ref="BA35:BA36" si="4">SUM(AZ35*6)</f>
        <v>42</v>
      </c>
      <c r="BB35" s="207" t="s">
        <v>27</v>
      </c>
      <c r="BC35" s="6"/>
      <c r="BD35" s="177">
        <v>0</v>
      </c>
      <c r="BE35" s="76">
        <f t="shared" ref="BE35:BE40" si="5">SUM(BA35-BD35)</f>
        <v>42</v>
      </c>
    </row>
    <row r="36" spans="1:61" s="2" customFormat="1" ht="10.5" customHeight="1" x14ac:dyDescent="0.2">
      <c r="A36" s="629"/>
      <c r="B36" s="645"/>
      <c r="C36" s="30" t="s">
        <v>22</v>
      </c>
      <c r="D36" s="17"/>
      <c r="E36" s="18" t="s">
        <v>24</v>
      </c>
      <c r="F36" s="18" t="s">
        <v>24</v>
      </c>
      <c r="G36" s="18" t="s">
        <v>24</v>
      </c>
      <c r="H36" s="19" t="s">
        <v>24</v>
      </c>
      <c r="I36" s="48" t="s">
        <v>24</v>
      </c>
      <c r="J36" s="18" t="s">
        <v>24</v>
      </c>
      <c r="K36" s="18" t="s">
        <v>24</v>
      </c>
      <c r="L36" s="33" t="s">
        <v>24</v>
      </c>
      <c r="M36" s="17" t="s">
        <v>24</v>
      </c>
      <c r="N36" s="18" t="s">
        <v>24</v>
      </c>
      <c r="O36" s="18" t="s">
        <v>24</v>
      </c>
      <c r="P36" s="18" t="s">
        <v>24</v>
      </c>
      <c r="Q36" s="19" t="s">
        <v>24</v>
      </c>
      <c r="R36" s="48" t="s">
        <v>24</v>
      </c>
      <c r="S36" s="18" t="s">
        <v>24</v>
      </c>
      <c r="T36" s="18" t="s">
        <v>24</v>
      </c>
      <c r="U36" s="393" t="s">
        <v>29</v>
      </c>
      <c r="V36" s="36" t="s">
        <v>26</v>
      </c>
      <c r="W36" s="34" t="s">
        <v>26</v>
      </c>
      <c r="X36" s="18" t="s">
        <v>24</v>
      </c>
      <c r="Y36" s="18" t="s">
        <v>24</v>
      </c>
      <c r="Z36" s="19" t="s">
        <v>24</v>
      </c>
      <c r="AA36" s="48" t="s">
        <v>24</v>
      </c>
      <c r="AB36" s="18" t="s">
        <v>24</v>
      </c>
      <c r="AC36" s="18" t="s">
        <v>24</v>
      </c>
      <c r="AD36" s="33" t="s">
        <v>24</v>
      </c>
      <c r="AE36" s="17" t="s">
        <v>24</v>
      </c>
      <c r="AF36" s="18" t="s">
        <v>24</v>
      </c>
      <c r="AG36" s="18" t="s">
        <v>24</v>
      </c>
      <c r="AH36" s="19" t="s">
        <v>24</v>
      </c>
      <c r="AI36" s="48" t="s">
        <v>24</v>
      </c>
      <c r="AJ36" s="18" t="s">
        <v>24</v>
      </c>
      <c r="AK36" s="18" t="s">
        <v>24</v>
      </c>
      <c r="AL36" s="33" t="s">
        <v>24</v>
      </c>
      <c r="AM36" s="17" t="s">
        <v>24</v>
      </c>
      <c r="AN36" s="18" t="s">
        <v>24</v>
      </c>
      <c r="AO36" s="18" t="s">
        <v>24</v>
      </c>
      <c r="AP36" s="18" t="s">
        <v>24</v>
      </c>
      <c r="AQ36" s="19" t="s">
        <v>24</v>
      </c>
      <c r="AR36" s="48" t="s">
        <v>24</v>
      </c>
      <c r="AS36" s="18" t="s">
        <v>24</v>
      </c>
      <c r="AT36" s="18" t="s">
        <v>24</v>
      </c>
      <c r="AU36" s="393" t="s">
        <v>29</v>
      </c>
      <c r="AV36" s="300" t="s">
        <v>29</v>
      </c>
      <c r="AW36" s="329"/>
      <c r="AX36" s="384"/>
      <c r="AY36" s="333" t="s">
        <v>26</v>
      </c>
      <c r="AZ36" s="6">
        <f>COUNTIF(D34:AV40,"к")</f>
        <v>14</v>
      </c>
      <c r="BA36" s="6">
        <f t="shared" si="4"/>
        <v>84</v>
      </c>
      <c r="BB36" s="34" t="s">
        <v>26</v>
      </c>
      <c r="BC36" s="6"/>
      <c r="BD36" s="177">
        <v>84</v>
      </c>
      <c r="BE36" s="76">
        <f t="shared" si="5"/>
        <v>0</v>
      </c>
    </row>
    <row r="37" spans="1:61" s="2" customFormat="1" ht="10.5" customHeight="1" x14ac:dyDescent="0.2">
      <c r="A37" s="629"/>
      <c r="B37" s="645"/>
      <c r="C37" s="30" t="s">
        <v>16</v>
      </c>
      <c r="D37" s="17"/>
      <c r="E37" s="18" t="s">
        <v>24</v>
      </c>
      <c r="F37" s="25" t="s">
        <v>23</v>
      </c>
      <c r="G37" s="18" t="s">
        <v>24</v>
      </c>
      <c r="H37" s="28" t="s">
        <v>23</v>
      </c>
      <c r="I37" s="48" t="s">
        <v>24</v>
      </c>
      <c r="J37" s="25" t="s">
        <v>23</v>
      </c>
      <c r="K37" s="18" t="s">
        <v>24</v>
      </c>
      <c r="L37" s="283" t="s">
        <v>23</v>
      </c>
      <c r="M37" s="17" t="s">
        <v>24</v>
      </c>
      <c r="N37" s="25" t="s">
        <v>23</v>
      </c>
      <c r="O37" s="18" t="s">
        <v>24</v>
      </c>
      <c r="P37" s="25" t="s">
        <v>23</v>
      </c>
      <c r="Q37" s="19" t="s">
        <v>24</v>
      </c>
      <c r="R37" s="272" t="s">
        <v>23</v>
      </c>
      <c r="S37" s="18" t="s">
        <v>24</v>
      </c>
      <c r="T37" s="25" t="s">
        <v>23</v>
      </c>
      <c r="U37" s="393" t="s">
        <v>29</v>
      </c>
      <c r="V37" s="36" t="s">
        <v>26</v>
      </c>
      <c r="W37" s="34" t="s">
        <v>26</v>
      </c>
      <c r="X37" s="18" t="s">
        <v>24</v>
      </c>
      <c r="Y37" s="25" t="s">
        <v>23</v>
      </c>
      <c r="Z37" s="19" t="s">
        <v>24</v>
      </c>
      <c r="AA37" s="272" t="s">
        <v>23</v>
      </c>
      <c r="AB37" s="18" t="s">
        <v>24</v>
      </c>
      <c r="AC37" s="25" t="s">
        <v>23</v>
      </c>
      <c r="AD37" s="33" t="s">
        <v>24</v>
      </c>
      <c r="AE37" s="27" t="s">
        <v>23</v>
      </c>
      <c r="AF37" s="18" t="s">
        <v>24</v>
      </c>
      <c r="AG37" s="25" t="s">
        <v>23</v>
      </c>
      <c r="AH37" s="19" t="s">
        <v>24</v>
      </c>
      <c r="AI37" s="272" t="s">
        <v>23</v>
      </c>
      <c r="AJ37" s="18" t="s">
        <v>24</v>
      </c>
      <c r="AK37" s="25" t="s">
        <v>23</v>
      </c>
      <c r="AL37" s="33" t="s">
        <v>24</v>
      </c>
      <c r="AM37" s="27" t="s">
        <v>23</v>
      </c>
      <c r="AN37" s="18" t="s">
        <v>24</v>
      </c>
      <c r="AO37" s="18" t="s">
        <v>24</v>
      </c>
      <c r="AP37" s="18" t="s">
        <v>24</v>
      </c>
      <c r="AQ37" s="19" t="s">
        <v>24</v>
      </c>
      <c r="AR37" s="48" t="s">
        <v>24</v>
      </c>
      <c r="AS37" s="18" t="s">
        <v>24</v>
      </c>
      <c r="AT37" s="18" t="s">
        <v>24</v>
      </c>
      <c r="AU37" s="393" t="s">
        <v>29</v>
      </c>
      <c r="AV37" s="300" t="s">
        <v>29</v>
      </c>
      <c r="AW37" s="329"/>
      <c r="AX37" s="384"/>
      <c r="AY37" s="48" t="s">
        <v>24</v>
      </c>
      <c r="AZ37" s="6">
        <f>COUNTIF($D$34:$AV$40,"то")</f>
        <v>179</v>
      </c>
      <c r="BA37" s="208">
        <f>SUM(AZ37*6)</f>
        <v>1074</v>
      </c>
      <c r="BB37" s="18" t="s">
        <v>24</v>
      </c>
      <c r="BC37" s="6"/>
      <c r="BD37" s="431">
        <v>1116</v>
      </c>
      <c r="BE37" s="76">
        <f t="shared" si="5"/>
        <v>-42</v>
      </c>
    </row>
    <row r="38" spans="1:61" s="2" customFormat="1" ht="10.5" customHeight="1" x14ac:dyDescent="0.2">
      <c r="A38" s="629"/>
      <c r="B38" s="645"/>
      <c r="C38" s="30" t="s">
        <v>17</v>
      </c>
      <c r="D38" s="17"/>
      <c r="E38" s="25" t="s">
        <v>23</v>
      </c>
      <c r="F38" s="25" t="s">
        <v>23</v>
      </c>
      <c r="G38" s="25" t="s">
        <v>23</v>
      </c>
      <c r="H38" s="28" t="s">
        <v>23</v>
      </c>
      <c r="I38" s="272" t="s">
        <v>23</v>
      </c>
      <c r="J38" s="25" t="s">
        <v>23</v>
      </c>
      <c r="K38" s="25" t="s">
        <v>23</v>
      </c>
      <c r="L38" s="283" t="s">
        <v>23</v>
      </c>
      <c r="M38" s="27" t="s">
        <v>23</v>
      </c>
      <c r="N38" s="25" t="s">
        <v>23</v>
      </c>
      <c r="O38" s="25" t="s">
        <v>23</v>
      </c>
      <c r="P38" s="25" t="s">
        <v>23</v>
      </c>
      <c r="Q38" s="28" t="s">
        <v>23</v>
      </c>
      <c r="R38" s="272" t="s">
        <v>23</v>
      </c>
      <c r="S38" s="25" t="s">
        <v>23</v>
      </c>
      <c r="T38" s="25" t="s">
        <v>23</v>
      </c>
      <c r="U38" s="393" t="s">
        <v>29</v>
      </c>
      <c r="V38" s="36" t="s">
        <v>26</v>
      </c>
      <c r="W38" s="34" t="s">
        <v>26</v>
      </c>
      <c r="X38" s="25" t="s">
        <v>23</v>
      </c>
      <c r="Y38" s="25" t="s">
        <v>23</v>
      </c>
      <c r="Z38" s="28" t="s">
        <v>23</v>
      </c>
      <c r="AA38" s="272" t="s">
        <v>23</v>
      </c>
      <c r="AB38" s="25" t="s">
        <v>23</v>
      </c>
      <c r="AC38" s="25" t="s">
        <v>23</v>
      </c>
      <c r="AD38" s="283" t="s">
        <v>23</v>
      </c>
      <c r="AE38" s="27" t="s">
        <v>23</v>
      </c>
      <c r="AF38" s="25" t="s">
        <v>23</v>
      </c>
      <c r="AG38" s="25" t="s">
        <v>23</v>
      </c>
      <c r="AH38" s="28" t="s">
        <v>23</v>
      </c>
      <c r="AI38" s="272" t="s">
        <v>23</v>
      </c>
      <c r="AJ38" s="25" t="s">
        <v>23</v>
      </c>
      <c r="AK38" s="25" t="s">
        <v>23</v>
      </c>
      <c r="AL38" s="283" t="s">
        <v>23</v>
      </c>
      <c r="AM38" s="102" t="s">
        <v>27</v>
      </c>
      <c r="AN38" s="25" t="s">
        <v>23</v>
      </c>
      <c r="AO38" s="18" t="s">
        <v>24</v>
      </c>
      <c r="AP38" s="18" t="s">
        <v>24</v>
      </c>
      <c r="AQ38" s="19" t="s">
        <v>24</v>
      </c>
      <c r="AR38" s="48" t="s">
        <v>24</v>
      </c>
      <c r="AS38" s="56" t="s">
        <v>27</v>
      </c>
      <c r="AT38" s="18" t="s">
        <v>24</v>
      </c>
      <c r="AU38" s="393" t="s">
        <v>29</v>
      </c>
      <c r="AV38" s="300" t="s">
        <v>29</v>
      </c>
      <c r="AW38" s="329"/>
      <c r="AX38" s="384"/>
      <c r="AY38" s="334" t="s">
        <v>29</v>
      </c>
      <c r="AZ38" s="6">
        <f>COUNTIF(D34:AV40,"па")</f>
        <v>18</v>
      </c>
      <c r="BA38" s="6">
        <f t="shared" ref="BA38" si="6">SUM(AZ38*6)</f>
        <v>108</v>
      </c>
      <c r="BB38" s="209" t="s">
        <v>29</v>
      </c>
      <c r="BC38" s="6"/>
      <c r="BD38" s="177">
        <v>108</v>
      </c>
      <c r="BE38" s="76">
        <f t="shared" si="5"/>
        <v>0</v>
      </c>
    </row>
    <row r="39" spans="1:61" s="2" customFormat="1" ht="10.5" customHeight="1" x14ac:dyDescent="0.2">
      <c r="A39" s="629"/>
      <c r="B39" s="645"/>
      <c r="C39" s="30" t="s">
        <v>18</v>
      </c>
      <c r="D39" s="17"/>
      <c r="E39" s="18" t="s">
        <v>24</v>
      </c>
      <c r="F39" s="18" t="s">
        <v>24</v>
      </c>
      <c r="G39" s="18" t="s">
        <v>24</v>
      </c>
      <c r="H39" s="19" t="s">
        <v>24</v>
      </c>
      <c r="I39" s="48" t="s">
        <v>24</v>
      </c>
      <c r="J39" s="18" t="s">
        <v>24</v>
      </c>
      <c r="K39" s="18" t="s">
        <v>24</v>
      </c>
      <c r="L39" s="33" t="s">
        <v>24</v>
      </c>
      <c r="M39" s="17" t="s">
        <v>24</v>
      </c>
      <c r="N39" s="18" t="s">
        <v>24</v>
      </c>
      <c r="O39" s="18" t="s">
        <v>24</v>
      </c>
      <c r="P39" s="18" t="s">
        <v>24</v>
      </c>
      <c r="Q39" s="19" t="s">
        <v>24</v>
      </c>
      <c r="R39" s="48" t="s">
        <v>24</v>
      </c>
      <c r="S39" s="18" t="s">
        <v>24</v>
      </c>
      <c r="T39" s="18" t="s">
        <v>24</v>
      </c>
      <c r="U39" s="393" t="s">
        <v>29</v>
      </c>
      <c r="V39" s="36" t="s">
        <v>26</v>
      </c>
      <c r="W39" s="34" t="s">
        <v>26</v>
      </c>
      <c r="X39" s="18" t="s">
        <v>24</v>
      </c>
      <c r="Y39" s="18" t="s">
        <v>24</v>
      </c>
      <c r="Z39" s="19" t="s">
        <v>24</v>
      </c>
      <c r="AA39" s="48" t="s">
        <v>24</v>
      </c>
      <c r="AB39" s="18" t="s">
        <v>24</v>
      </c>
      <c r="AC39" s="18" t="s">
        <v>24</v>
      </c>
      <c r="AD39" s="33" t="s">
        <v>24</v>
      </c>
      <c r="AE39" s="17" t="s">
        <v>24</v>
      </c>
      <c r="AF39" s="18" t="s">
        <v>24</v>
      </c>
      <c r="AG39" s="18" t="s">
        <v>24</v>
      </c>
      <c r="AH39" s="19" t="s">
        <v>24</v>
      </c>
      <c r="AI39" s="48" t="s">
        <v>24</v>
      </c>
      <c r="AJ39" s="18" t="s">
        <v>24</v>
      </c>
      <c r="AK39" s="18" t="s">
        <v>24</v>
      </c>
      <c r="AL39" s="33" t="s">
        <v>24</v>
      </c>
      <c r="AM39" s="17" t="s">
        <v>24</v>
      </c>
      <c r="AN39" s="56" t="s">
        <v>27</v>
      </c>
      <c r="AO39" s="18" t="s">
        <v>24</v>
      </c>
      <c r="AP39" s="18" t="s">
        <v>24</v>
      </c>
      <c r="AQ39" s="19" t="s">
        <v>24</v>
      </c>
      <c r="AR39" s="48" t="s">
        <v>24</v>
      </c>
      <c r="AS39" s="18" t="s">
        <v>24</v>
      </c>
      <c r="AT39" s="18" t="s">
        <v>24</v>
      </c>
      <c r="AU39" s="393" t="s">
        <v>29</v>
      </c>
      <c r="AV39" s="300" t="s">
        <v>29</v>
      </c>
      <c r="AW39" s="329"/>
      <c r="AX39" s="384"/>
      <c r="AY39" s="335" t="s">
        <v>32</v>
      </c>
      <c r="AZ39" s="6">
        <f>COUNTIF(D34:AV40,"пп")</f>
        <v>0</v>
      </c>
      <c r="BA39" s="6">
        <f>SUM(AZ39*6)</f>
        <v>0</v>
      </c>
      <c r="BB39" s="210" t="s">
        <v>32</v>
      </c>
      <c r="BC39" s="6"/>
      <c r="BD39" s="177">
        <v>0</v>
      </c>
      <c r="BE39" s="76">
        <f t="shared" si="5"/>
        <v>0</v>
      </c>
      <c r="BI39" s="96"/>
    </row>
    <row r="40" spans="1:61" s="2" customFormat="1" ht="10.5" customHeight="1" thickBot="1" x14ac:dyDescent="0.25">
      <c r="A40" s="629"/>
      <c r="B40" s="645"/>
      <c r="C40" s="404" t="s">
        <v>19</v>
      </c>
      <c r="D40" s="524" t="s">
        <v>25</v>
      </c>
      <c r="E40" s="498" t="s">
        <v>25</v>
      </c>
      <c r="F40" s="498" t="s">
        <v>25</v>
      </c>
      <c r="G40" s="498" t="s">
        <v>25</v>
      </c>
      <c r="H40" s="528" t="s">
        <v>25</v>
      </c>
      <c r="I40" s="534" t="s">
        <v>25</v>
      </c>
      <c r="J40" s="498" t="s">
        <v>25</v>
      </c>
      <c r="K40" s="498" t="s">
        <v>25</v>
      </c>
      <c r="L40" s="537" t="s">
        <v>25</v>
      </c>
      <c r="M40" s="524" t="s">
        <v>25</v>
      </c>
      <c r="N40" s="498" t="s">
        <v>25</v>
      </c>
      <c r="O40" s="498" t="s">
        <v>25</v>
      </c>
      <c r="P40" s="498" t="s">
        <v>25</v>
      </c>
      <c r="Q40" s="528" t="s">
        <v>25</v>
      </c>
      <c r="R40" s="534" t="s">
        <v>25</v>
      </c>
      <c r="S40" s="498" t="s">
        <v>25</v>
      </c>
      <c r="T40" s="498" t="s">
        <v>25</v>
      </c>
      <c r="U40" s="537" t="s">
        <v>25</v>
      </c>
      <c r="V40" s="36" t="s">
        <v>26</v>
      </c>
      <c r="W40" s="34" t="s">
        <v>26</v>
      </c>
      <c r="X40" s="498" t="s">
        <v>25</v>
      </c>
      <c r="Y40" s="498" t="s">
        <v>25</v>
      </c>
      <c r="Z40" s="528" t="s">
        <v>25</v>
      </c>
      <c r="AA40" s="534" t="s">
        <v>25</v>
      </c>
      <c r="AB40" s="498" t="s">
        <v>25</v>
      </c>
      <c r="AC40" s="498" t="s">
        <v>25</v>
      </c>
      <c r="AD40" s="537" t="s">
        <v>25</v>
      </c>
      <c r="AE40" s="524" t="s">
        <v>25</v>
      </c>
      <c r="AF40" s="498" t="s">
        <v>25</v>
      </c>
      <c r="AG40" s="498" t="s">
        <v>25</v>
      </c>
      <c r="AH40" s="528" t="s">
        <v>25</v>
      </c>
      <c r="AI40" s="534" t="s">
        <v>25</v>
      </c>
      <c r="AJ40" s="498" t="s">
        <v>25</v>
      </c>
      <c r="AK40" s="498" t="s">
        <v>25</v>
      </c>
      <c r="AL40" s="537" t="s">
        <v>25</v>
      </c>
      <c r="AM40" s="524" t="s">
        <v>25</v>
      </c>
      <c r="AN40" s="498" t="s">
        <v>25</v>
      </c>
      <c r="AO40" s="498" t="s">
        <v>25</v>
      </c>
      <c r="AP40" s="498" t="s">
        <v>25</v>
      </c>
      <c r="AQ40" s="528" t="s">
        <v>25</v>
      </c>
      <c r="AR40" s="534" t="s">
        <v>25</v>
      </c>
      <c r="AS40" s="498" t="s">
        <v>25</v>
      </c>
      <c r="AT40" s="498" t="s">
        <v>25</v>
      </c>
      <c r="AU40" s="537" t="s">
        <v>25</v>
      </c>
      <c r="AV40" s="552" t="s">
        <v>25</v>
      </c>
      <c r="AW40" s="499"/>
      <c r="AX40" s="414"/>
      <c r="AY40" s="390" t="s">
        <v>48</v>
      </c>
      <c r="AZ40" s="12">
        <f>COUNTIF(D34:AV40,"гиа")</f>
        <v>0</v>
      </c>
      <c r="BA40" s="12">
        <f>SUM(AZ40*6)</f>
        <v>0</v>
      </c>
      <c r="BB40" s="472" t="s">
        <v>48</v>
      </c>
      <c r="BC40" s="12"/>
      <c r="BD40" s="454">
        <v>0</v>
      </c>
      <c r="BE40" s="78">
        <f t="shared" si="5"/>
        <v>0</v>
      </c>
      <c r="BI40" s="201"/>
    </row>
    <row r="41" spans="1:61" s="2" customFormat="1" ht="10.5" customHeight="1" thickBot="1" x14ac:dyDescent="0.25">
      <c r="A41" s="629"/>
      <c r="B41" s="645"/>
      <c r="C41" s="513"/>
      <c r="D41" s="525"/>
      <c r="E41" s="514"/>
      <c r="F41" s="514"/>
      <c r="G41" s="514"/>
      <c r="H41" s="529"/>
      <c r="I41" s="535"/>
      <c r="J41" s="514"/>
      <c r="K41" s="514"/>
      <c r="L41" s="538"/>
      <c r="M41" s="525"/>
      <c r="N41" s="514"/>
      <c r="O41" s="514"/>
      <c r="P41" s="514"/>
      <c r="Q41" s="529"/>
      <c r="R41" s="535"/>
      <c r="S41" s="514"/>
      <c r="T41" s="514"/>
      <c r="U41" s="538"/>
      <c r="V41" s="525"/>
      <c r="W41" s="514"/>
      <c r="X41" s="514"/>
      <c r="Y41" s="514"/>
      <c r="Z41" s="529"/>
      <c r="AA41" s="535"/>
      <c r="AB41" s="514"/>
      <c r="AC41" s="514"/>
      <c r="AD41" s="538"/>
      <c r="AE41" s="525"/>
      <c r="AF41" s="514"/>
      <c r="AG41" s="514"/>
      <c r="AH41" s="529"/>
      <c r="AI41" s="535"/>
      <c r="AJ41" s="514"/>
      <c r="AK41" s="514"/>
      <c r="AL41" s="538"/>
      <c r="AM41" s="525"/>
      <c r="AN41" s="514"/>
      <c r="AO41" s="514"/>
      <c r="AP41" s="514"/>
      <c r="AQ41" s="529"/>
      <c r="AR41" s="535"/>
      <c r="AS41" s="514"/>
      <c r="AT41" s="514"/>
      <c r="AU41" s="538"/>
      <c r="AV41" s="553"/>
      <c r="AW41" s="515"/>
      <c r="AX41" s="526"/>
      <c r="AY41" s="516"/>
      <c r="AZ41" s="72"/>
      <c r="BA41" s="73">
        <f>SUM(BA34,BA37:BA40)</f>
        <v>1470</v>
      </c>
      <c r="BB41" s="71"/>
      <c r="BC41" s="72"/>
      <c r="BD41" s="451">
        <f>SUM(BD34:BD35,BD37:BD40)</f>
        <v>1512</v>
      </c>
      <c r="BE41" s="79">
        <f>SUM(BE34:BE35,BE37:BE40)</f>
        <v>0</v>
      </c>
    </row>
    <row r="42" spans="1:61" s="2" customFormat="1" ht="6" customHeight="1" thickBot="1" x14ac:dyDescent="0.25">
      <c r="A42" s="497"/>
      <c r="B42" s="502"/>
      <c r="C42" s="503"/>
      <c r="D42" s="507"/>
      <c r="E42" s="504"/>
      <c r="F42" s="504"/>
      <c r="G42" s="504"/>
      <c r="H42" s="527"/>
      <c r="I42" s="533"/>
      <c r="J42" s="504"/>
      <c r="K42" s="504"/>
      <c r="L42" s="536"/>
      <c r="M42" s="507"/>
      <c r="N42" s="504"/>
      <c r="O42" s="504"/>
      <c r="P42" s="504"/>
      <c r="Q42" s="527"/>
      <c r="R42" s="533"/>
      <c r="S42" s="504"/>
      <c r="T42" s="504"/>
      <c r="U42" s="539"/>
      <c r="V42" s="540"/>
      <c r="W42" s="504"/>
      <c r="X42" s="504"/>
      <c r="Y42" s="504"/>
      <c r="Z42" s="527"/>
      <c r="AA42" s="533"/>
      <c r="AB42" s="504"/>
      <c r="AC42" s="504"/>
      <c r="AD42" s="539"/>
      <c r="AE42" s="507"/>
      <c r="AF42" s="504"/>
      <c r="AG42" s="504"/>
      <c r="AH42" s="527"/>
      <c r="AI42" s="533"/>
      <c r="AJ42" s="504"/>
      <c r="AK42" s="504"/>
      <c r="AL42" s="536"/>
      <c r="AM42" s="507"/>
      <c r="AN42" s="504"/>
      <c r="AO42" s="504"/>
      <c r="AP42" s="504"/>
      <c r="AQ42" s="548"/>
      <c r="AR42" s="545"/>
      <c r="AS42" s="505"/>
      <c r="AT42" s="504"/>
      <c r="AU42" s="536"/>
      <c r="AV42" s="523"/>
      <c r="AW42" s="506"/>
      <c r="AX42" s="523"/>
      <c r="AY42" s="521"/>
      <c r="AZ42" s="508"/>
      <c r="BA42" s="508"/>
      <c r="BB42" s="508"/>
      <c r="BC42" s="508"/>
      <c r="BD42" s="511"/>
      <c r="BE42" s="512"/>
    </row>
    <row r="43" spans="1:61" s="2" customFormat="1" ht="12" customHeight="1" x14ac:dyDescent="0.2">
      <c r="A43" s="629" t="s">
        <v>46</v>
      </c>
      <c r="B43" s="645" t="s">
        <v>64</v>
      </c>
      <c r="C43" s="222" t="s">
        <v>20</v>
      </c>
      <c r="D43" s="223"/>
      <c r="E43" s="253" t="s">
        <v>24</v>
      </c>
      <c r="F43" s="253" t="s">
        <v>24</v>
      </c>
      <c r="G43" s="253" t="s">
        <v>24</v>
      </c>
      <c r="H43" s="254" t="s">
        <v>24</v>
      </c>
      <c r="I43" s="271" t="s">
        <v>24</v>
      </c>
      <c r="J43" s="253" t="s">
        <v>24</v>
      </c>
      <c r="K43" s="253" t="s">
        <v>24</v>
      </c>
      <c r="L43" s="281" t="s">
        <v>24</v>
      </c>
      <c r="M43" s="223" t="s">
        <v>24</v>
      </c>
      <c r="N43" s="224" t="s">
        <v>27</v>
      </c>
      <c r="O43" s="253" t="s">
        <v>24</v>
      </c>
      <c r="P43" s="253" t="s">
        <v>24</v>
      </c>
      <c r="Q43" s="254" t="s">
        <v>24</v>
      </c>
      <c r="R43" s="228" t="s">
        <v>32</v>
      </c>
      <c r="S43" s="255" t="s">
        <v>32</v>
      </c>
      <c r="T43" s="255" t="s">
        <v>32</v>
      </c>
      <c r="U43" s="281" t="s">
        <v>24</v>
      </c>
      <c r="V43" s="223" t="s">
        <v>24</v>
      </c>
      <c r="W43" s="225" t="s">
        <v>26</v>
      </c>
      <c r="X43" s="225" t="s">
        <v>26</v>
      </c>
      <c r="Y43" s="253" t="s">
        <v>24</v>
      </c>
      <c r="Z43" s="254" t="s">
        <v>24</v>
      </c>
      <c r="AA43" s="271" t="s">
        <v>24</v>
      </c>
      <c r="AB43" s="253" t="s">
        <v>24</v>
      </c>
      <c r="AC43" s="253" t="s">
        <v>24</v>
      </c>
      <c r="AD43" s="459" t="s">
        <v>27</v>
      </c>
      <c r="AE43" s="223" t="s">
        <v>24</v>
      </c>
      <c r="AF43" s="227" t="s">
        <v>27</v>
      </c>
      <c r="AG43" s="253" t="s">
        <v>24</v>
      </c>
      <c r="AH43" s="254" t="s">
        <v>24</v>
      </c>
      <c r="AI43" s="271" t="s">
        <v>24</v>
      </c>
      <c r="AJ43" s="253" t="s">
        <v>24</v>
      </c>
      <c r="AK43" s="253" t="s">
        <v>24</v>
      </c>
      <c r="AL43" s="281" t="s">
        <v>24</v>
      </c>
      <c r="AM43" s="223" t="s">
        <v>24</v>
      </c>
      <c r="AN43" s="253" t="s">
        <v>24</v>
      </c>
      <c r="AO43" s="224" t="s">
        <v>27</v>
      </c>
      <c r="AP43" s="253" t="s">
        <v>24</v>
      </c>
      <c r="AQ43" s="254" t="s">
        <v>24</v>
      </c>
      <c r="AR43" s="271" t="s">
        <v>24</v>
      </c>
      <c r="AS43" s="255" t="s">
        <v>32</v>
      </c>
      <c r="AT43" s="255" t="s">
        <v>32</v>
      </c>
      <c r="AU43" s="460" t="s">
        <v>29</v>
      </c>
      <c r="AV43" s="297"/>
      <c r="AW43" s="501"/>
      <c r="AX43" s="471"/>
      <c r="AY43" s="389" t="s">
        <v>23</v>
      </c>
      <c r="AZ43" s="212">
        <f>COUNTIF(D43:AV49,"уп")</f>
        <v>18</v>
      </c>
      <c r="BA43" s="256">
        <f>SUM(AZ43*6)</f>
        <v>108</v>
      </c>
      <c r="BB43" s="257" t="s">
        <v>23</v>
      </c>
      <c r="BC43" s="212"/>
      <c r="BD43" s="256">
        <v>108</v>
      </c>
      <c r="BE43" s="517">
        <f>SUM(BA43-BD43)</f>
        <v>0</v>
      </c>
    </row>
    <row r="44" spans="1:61" s="2" customFormat="1" ht="11.25" customHeight="1" x14ac:dyDescent="0.2">
      <c r="A44" s="629"/>
      <c r="B44" s="645"/>
      <c r="C44" s="30" t="s">
        <v>21</v>
      </c>
      <c r="D44" s="17"/>
      <c r="E44" s="18" t="s">
        <v>24</v>
      </c>
      <c r="F44" s="18" t="s">
        <v>24</v>
      </c>
      <c r="G44" s="18" t="s">
        <v>24</v>
      </c>
      <c r="H44" s="19" t="s">
        <v>24</v>
      </c>
      <c r="I44" s="48" t="s">
        <v>24</v>
      </c>
      <c r="J44" s="18" t="s">
        <v>24</v>
      </c>
      <c r="K44" s="18" t="s">
        <v>24</v>
      </c>
      <c r="L44" s="33" t="s">
        <v>24</v>
      </c>
      <c r="M44" s="17" t="s">
        <v>24</v>
      </c>
      <c r="N44" s="18" t="s">
        <v>24</v>
      </c>
      <c r="O44" s="18" t="s">
        <v>24</v>
      </c>
      <c r="P44" s="18" t="s">
        <v>24</v>
      </c>
      <c r="Q44" s="19" t="s">
        <v>24</v>
      </c>
      <c r="R44" s="77" t="s">
        <v>32</v>
      </c>
      <c r="S44" s="58" t="s">
        <v>32</v>
      </c>
      <c r="T44" s="58" t="s">
        <v>32</v>
      </c>
      <c r="U44" s="33" t="s">
        <v>24</v>
      </c>
      <c r="V44" s="36" t="s">
        <v>26</v>
      </c>
      <c r="W44" s="34" t="s">
        <v>26</v>
      </c>
      <c r="X44" s="25" t="s">
        <v>23</v>
      </c>
      <c r="Y44" s="25" t="s">
        <v>23</v>
      </c>
      <c r="Z44" s="28" t="s">
        <v>23</v>
      </c>
      <c r="AA44" s="272" t="s">
        <v>23</v>
      </c>
      <c r="AB44" s="25" t="s">
        <v>23</v>
      </c>
      <c r="AC44" s="25" t="s">
        <v>23</v>
      </c>
      <c r="AD44" s="283" t="s">
        <v>23</v>
      </c>
      <c r="AE44" s="27" t="s">
        <v>23</v>
      </c>
      <c r="AF44" s="25" t="s">
        <v>23</v>
      </c>
      <c r="AG44" s="25" t="s">
        <v>23</v>
      </c>
      <c r="AH44" s="28" t="s">
        <v>23</v>
      </c>
      <c r="AI44" s="272" t="s">
        <v>23</v>
      </c>
      <c r="AJ44" s="18" t="s">
        <v>24</v>
      </c>
      <c r="AK44" s="25" t="s">
        <v>23</v>
      </c>
      <c r="AL44" s="283" t="s">
        <v>23</v>
      </c>
      <c r="AM44" s="27" t="s">
        <v>23</v>
      </c>
      <c r="AN44" s="25" t="s">
        <v>23</v>
      </c>
      <c r="AO44" s="25" t="s">
        <v>23</v>
      </c>
      <c r="AP44" s="25" t="s">
        <v>23</v>
      </c>
      <c r="AQ44" s="19" t="s">
        <v>24</v>
      </c>
      <c r="AR44" s="48" t="s">
        <v>24</v>
      </c>
      <c r="AS44" s="58" t="s">
        <v>32</v>
      </c>
      <c r="AT44" s="58" t="s">
        <v>32</v>
      </c>
      <c r="AU44" s="393" t="s">
        <v>29</v>
      </c>
      <c r="AV44" s="550"/>
      <c r="AW44" s="329"/>
      <c r="AX44" s="384"/>
      <c r="AY44" s="332" t="s">
        <v>27</v>
      </c>
      <c r="AZ44" s="6">
        <f>COUNTIF(D43:AV49,"п")</f>
        <v>7</v>
      </c>
      <c r="BA44" s="7">
        <f t="shared" ref="BA44:BA45" si="7">SUM(AZ44*6)</f>
        <v>42</v>
      </c>
      <c r="BB44" s="38" t="s">
        <v>27</v>
      </c>
      <c r="BC44" s="6"/>
      <c r="BD44" s="7">
        <v>0</v>
      </c>
      <c r="BE44" s="348">
        <f t="shared" ref="BE44:BE49" si="8">SUM(BA44-BD44)</f>
        <v>42</v>
      </c>
    </row>
    <row r="45" spans="1:61" s="2" customFormat="1" ht="10.5" customHeight="1" x14ac:dyDescent="0.2">
      <c r="A45" s="629"/>
      <c r="B45" s="645"/>
      <c r="C45" s="30" t="s">
        <v>22</v>
      </c>
      <c r="D45" s="17"/>
      <c r="E45" s="18" t="s">
        <v>24</v>
      </c>
      <c r="F45" s="18" t="s">
        <v>24</v>
      </c>
      <c r="G45" s="18" t="s">
        <v>24</v>
      </c>
      <c r="H45" s="19" t="s">
        <v>24</v>
      </c>
      <c r="I45" s="48" t="s">
        <v>24</v>
      </c>
      <c r="J45" s="18" t="s">
        <v>24</v>
      </c>
      <c r="K45" s="18" t="s">
        <v>24</v>
      </c>
      <c r="L45" s="33" t="s">
        <v>24</v>
      </c>
      <c r="M45" s="17" t="s">
        <v>24</v>
      </c>
      <c r="N45" s="18" t="s">
        <v>24</v>
      </c>
      <c r="O45" s="18" t="s">
        <v>24</v>
      </c>
      <c r="P45" s="18" t="s">
        <v>24</v>
      </c>
      <c r="Q45" s="19" t="s">
        <v>24</v>
      </c>
      <c r="R45" s="77" t="s">
        <v>32</v>
      </c>
      <c r="S45" s="58" t="s">
        <v>32</v>
      </c>
      <c r="T45" s="58" t="s">
        <v>32</v>
      </c>
      <c r="U45" s="33" t="s">
        <v>24</v>
      </c>
      <c r="V45" s="36" t="s">
        <v>26</v>
      </c>
      <c r="W45" s="34" t="s">
        <v>26</v>
      </c>
      <c r="X45" s="18" t="s">
        <v>24</v>
      </c>
      <c r="Y45" s="18" t="s">
        <v>24</v>
      </c>
      <c r="Z45" s="19" t="s">
        <v>24</v>
      </c>
      <c r="AA45" s="48" t="s">
        <v>24</v>
      </c>
      <c r="AB45" s="18" t="s">
        <v>24</v>
      </c>
      <c r="AC45" s="18" t="s">
        <v>24</v>
      </c>
      <c r="AD45" s="33" t="s">
        <v>24</v>
      </c>
      <c r="AE45" s="17" t="s">
        <v>24</v>
      </c>
      <c r="AF45" s="18" t="s">
        <v>24</v>
      </c>
      <c r="AG45" s="18" t="s">
        <v>24</v>
      </c>
      <c r="AH45" s="19" t="s">
        <v>24</v>
      </c>
      <c r="AI45" s="48" t="s">
        <v>24</v>
      </c>
      <c r="AJ45" s="18" t="s">
        <v>24</v>
      </c>
      <c r="AK45" s="18" t="s">
        <v>24</v>
      </c>
      <c r="AL45" s="33" t="s">
        <v>24</v>
      </c>
      <c r="AM45" s="17" t="s">
        <v>24</v>
      </c>
      <c r="AN45" s="18" t="s">
        <v>24</v>
      </c>
      <c r="AO45" s="18" t="s">
        <v>24</v>
      </c>
      <c r="AP45" s="18" t="s">
        <v>24</v>
      </c>
      <c r="AQ45" s="19" t="s">
        <v>24</v>
      </c>
      <c r="AR45" s="48" t="s">
        <v>24</v>
      </c>
      <c r="AS45" s="58" t="s">
        <v>32</v>
      </c>
      <c r="AT45" s="58" t="s">
        <v>32</v>
      </c>
      <c r="AU45" s="393" t="s">
        <v>29</v>
      </c>
      <c r="AV45" s="550"/>
      <c r="AW45" s="329"/>
      <c r="AX45" s="384"/>
      <c r="AY45" s="333" t="s">
        <v>26</v>
      </c>
      <c r="AZ45" s="6">
        <f>COUNTIF(D43:AV49,"к")</f>
        <v>14</v>
      </c>
      <c r="BA45" s="7">
        <f t="shared" si="7"/>
        <v>84</v>
      </c>
      <c r="BB45" s="36" t="s">
        <v>26</v>
      </c>
      <c r="BC45" s="6"/>
      <c r="BD45" s="7">
        <v>84</v>
      </c>
      <c r="BE45" s="348">
        <f t="shared" si="8"/>
        <v>0</v>
      </c>
    </row>
    <row r="46" spans="1:61" s="2" customFormat="1" ht="10.5" customHeight="1" x14ac:dyDescent="0.2">
      <c r="A46" s="629"/>
      <c r="B46" s="645"/>
      <c r="C46" s="30" t="s">
        <v>16</v>
      </c>
      <c r="D46" s="17"/>
      <c r="E46" s="18" t="s">
        <v>24</v>
      </c>
      <c r="F46" s="18" t="s">
        <v>24</v>
      </c>
      <c r="G46" s="18" t="s">
        <v>24</v>
      </c>
      <c r="H46" s="19" t="s">
        <v>24</v>
      </c>
      <c r="I46" s="48" t="s">
        <v>24</v>
      </c>
      <c r="J46" s="18" t="s">
        <v>24</v>
      </c>
      <c r="K46" s="18" t="s">
        <v>24</v>
      </c>
      <c r="L46" s="33" t="s">
        <v>24</v>
      </c>
      <c r="M46" s="17" t="s">
        <v>24</v>
      </c>
      <c r="N46" s="18" t="s">
        <v>24</v>
      </c>
      <c r="O46" s="18" t="s">
        <v>24</v>
      </c>
      <c r="P46" s="18" t="s">
        <v>24</v>
      </c>
      <c r="Q46" s="19" t="s">
        <v>24</v>
      </c>
      <c r="R46" s="77" t="s">
        <v>32</v>
      </c>
      <c r="S46" s="58" t="s">
        <v>32</v>
      </c>
      <c r="T46" s="58" t="s">
        <v>32</v>
      </c>
      <c r="U46" s="33" t="s">
        <v>24</v>
      </c>
      <c r="V46" s="36" t="s">
        <v>26</v>
      </c>
      <c r="W46" s="34" t="s">
        <v>26</v>
      </c>
      <c r="X46" s="18" t="s">
        <v>24</v>
      </c>
      <c r="Y46" s="18" t="s">
        <v>24</v>
      </c>
      <c r="Z46" s="19" t="s">
        <v>24</v>
      </c>
      <c r="AA46" s="48" t="s">
        <v>24</v>
      </c>
      <c r="AB46" s="18" t="s">
        <v>24</v>
      </c>
      <c r="AC46" s="18" t="s">
        <v>24</v>
      </c>
      <c r="AD46" s="33" t="s">
        <v>24</v>
      </c>
      <c r="AE46" s="17" t="s">
        <v>24</v>
      </c>
      <c r="AF46" s="18" t="s">
        <v>24</v>
      </c>
      <c r="AG46" s="18" t="s">
        <v>24</v>
      </c>
      <c r="AH46" s="19" t="s">
        <v>24</v>
      </c>
      <c r="AI46" s="48" t="s">
        <v>24</v>
      </c>
      <c r="AJ46" s="18" t="s">
        <v>24</v>
      </c>
      <c r="AK46" s="18" t="s">
        <v>24</v>
      </c>
      <c r="AL46" s="33" t="s">
        <v>24</v>
      </c>
      <c r="AM46" s="17" t="s">
        <v>24</v>
      </c>
      <c r="AN46" s="18" t="s">
        <v>24</v>
      </c>
      <c r="AO46" s="18" t="s">
        <v>24</v>
      </c>
      <c r="AP46" s="18" t="s">
        <v>24</v>
      </c>
      <c r="AQ46" s="19" t="s">
        <v>24</v>
      </c>
      <c r="AR46" s="48" t="s">
        <v>24</v>
      </c>
      <c r="AS46" s="58" t="s">
        <v>32</v>
      </c>
      <c r="AT46" s="58" t="s">
        <v>32</v>
      </c>
      <c r="AU46" s="393" t="s">
        <v>29</v>
      </c>
      <c r="AV46" s="550"/>
      <c r="AW46" s="329"/>
      <c r="AX46" s="384"/>
      <c r="AY46" s="48" t="s">
        <v>24</v>
      </c>
      <c r="AZ46" s="6">
        <f>COUNTIF($D$43:$AV$49,"то")</f>
        <v>185</v>
      </c>
      <c r="BA46" s="53">
        <f>SUM(AZ46*6)</f>
        <v>1110</v>
      </c>
      <c r="BB46" s="17" t="s">
        <v>24</v>
      </c>
      <c r="BC46" s="6"/>
      <c r="BD46" s="53">
        <v>1152</v>
      </c>
      <c r="BE46" s="348">
        <f t="shared" si="8"/>
        <v>-42</v>
      </c>
    </row>
    <row r="47" spans="1:61" s="2" customFormat="1" ht="10.5" customHeight="1" x14ac:dyDescent="0.2">
      <c r="A47" s="629"/>
      <c r="B47" s="645"/>
      <c r="C47" s="30" t="s">
        <v>17</v>
      </c>
      <c r="D47" s="17"/>
      <c r="E47" s="18" t="s">
        <v>24</v>
      </c>
      <c r="F47" s="18" t="s">
        <v>24</v>
      </c>
      <c r="G47" s="18" t="s">
        <v>24</v>
      </c>
      <c r="H47" s="19" t="s">
        <v>24</v>
      </c>
      <c r="I47" s="48" t="s">
        <v>24</v>
      </c>
      <c r="J47" s="18" t="s">
        <v>24</v>
      </c>
      <c r="K47" s="18" t="s">
        <v>24</v>
      </c>
      <c r="L47" s="33" t="s">
        <v>24</v>
      </c>
      <c r="M47" s="17" t="s">
        <v>24</v>
      </c>
      <c r="N47" s="18" t="s">
        <v>24</v>
      </c>
      <c r="O47" s="18" t="s">
        <v>24</v>
      </c>
      <c r="P47" s="18" t="s">
        <v>24</v>
      </c>
      <c r="Q47" s="19" t="s">
        <v>24</v>
      </c>
      <c r="R47" s="77" t="s">
        <v>32</v>
      </c>
      <c r="S47" s="58" t="s">
        <v>32</v>
      </c>
      <c r="T47" s="58" t="s">
        <v>32</v>
      </c>
      <c r="U47" s="33" t="s">
        <v>24</v>
      </c>
      <c r="V47" s="36" t="s">
        <v>26</v>
      </c>
      <c r="W47" s="34" t="s">
        <v>26</v>
      </c>
      <c r="X47" s="18" t="s">
        <v>24</v>
      </c>
      <c r="Y47" s="18" t="s">
        <v>24</v>
      </c>
      <c r="Z47" s="19" t="s">
        <v>24</v>
      </c>
      <c r="AA47" s="48" t="s">
        <v>24</v>
      </c>
      <c r="AB47" s="18" t="s">
        <v>24</v>
      </c>
      <c r="AC47" s="18" t="s">
        <v>24</v>
      </c>
      <c r="AD47" s="33" t="s">
        <v>24</v>
      </c>
      <c r="AE47" s="17" t="s">
        <v>24</v>
      </c>
      <c r="AF47" s="18" t="s">
        <v>24</v>
      </c>
      <c r="AG47" s="18" t="s">
        <v>24</v>
      </c>
      <c r="AH47" s="19" t="s">
        <v>24</v>
      </c>
      <c r="AI47" s="48" t="s">
        <v>24</v>
      </c>
      <c r="AJ47" s="18" t="s">
        <v>24</v>
      </c>
      <c r="AK47" s="18" t="s">
        <v>24</v>
      </c>
      <c r="AL47" s="33" t="s">
        <v>24</v>
      </c>
      <c r="AM47" s="102" t="s">
        <v>27</v>
      </c>
      <c r="AN47" s="18" t="s">
        <v>24</v>
      </c>
      <c r="AO47" s="18" t="s">
        <v>24</v>
      </c>
      <c r="AP47" s="18" t="s">
        <v>24</v>
      </c>
      <c r="AQ47" s="19" t="s">
        <v>24</v>
      </c>
      <c r="AR47" s="48" t="s">
        <v>24</v>
      </c>
      <c r="AS47" s="56" t="s">
        <v>27</v>
      </c>
      <c r="AT47" s="58" t="s">
        <v>32</v>
      </c>
      <c r="AU47" s="393" t="s">
        <v>29</v>
      </c>
      <c r="AV47" s="550"/>
      <c r="AW47" s="329"/>
      <c r="AX47" s="384"/>
      <c r="AY47" s="334" t="s">
        <v>29</v>
      </c>
      <c r="AZ47" s="6">
        <f>COUNTIF(D43:AV49,"па")</f>
        <v>6</v>
      </c>
      <c r="BA47" s="7">
        <f t="shared" ref="BA47" si="9">SUM(AZ47*6)</f>
        <v>36</v>
      </c>
      <c r="BB47" s="54" t="s">
        <v>29</v>
      </c>
      <c r="BC47" s="6"/>
      <c r="BD47" s="7">
        <v>36</v>
      </c>
      <c r="BE47" s="348">
        <f t="shared" si="8"/>
        <v>0</v>
      </c>
    </row>
    <row r="48" spans="1:61" s="2" customFormat="1" ht="10.5" customHeight="1" x14ac:dyDescent="0.2">
      <c r="A48" s="629"/>
      <c r="B48" s="645"/>
      <c r="C48" s="30" t="s">
        <v>18</v>
      </c>
      <c r="D48" s="17"/>
      <c r="E48" s="18" t="s">
        <v>24</v>
      </c>
      <c r="F48" s="18" t="s">
        <v>24</v>
      </c>
      <c r="G48" s="18" t="s">
        <v>24</v>
      </c>
      <c r="H48" s="19" t="s">
        <v>24</v>
      </c>
      <c r="I48" s="48" t="s">
        <v>24</v>
      </c>
      <c r="J48" s="18" t="s">
        <v>24</v>
      </c>
      <c r="K48" s="18" t="s">
        <v>24</v>
      </c>
      <c r="L48" s="33" t="s">
        <v>24</v>
      </c>
      <c r="M48" s="17" t="s">
        <v>24</v>
      </c>
      <c r="N48" s="18" t="s">
        <v>24</v>
      </c>
      <c r="O48" s="18" t="s">
        <v>24</v>
      </c>
      <c r="P48" s="18" t="s">
        <v>24</v>
      </c>
      <c r="Q48" s="19" t="s">
        <v>24</v>
      </c>
      <c r="R48" s="77" t="s">
        <v>32</v>
      </c>
      <c r="S48" s="58" t="s">
        <v>32</v>
      </c>
      <c r="T48" s="58" t="s">
        <v>32</v>
      </c>
      <c r="U48" s="33" t="s">
        <v>24</v>
      </c>
      <c r="V48" s="36" t="s">
        <v>26</v>
      </c>
      <c r="W48" s="34" t="s">
        <v>26</v>
      </c>
      <c r="X48" s="18" t="s">
        <v>24</v>
      </c>
      <c r="Y48" s="18" t="s">
        <v>24</v>
      </c>
      <c r="Z48" s="19" t="s">
        <v>24</v>
      </c>
      <c r="AA48" s="48" t="s">
        <v>24</v>
      </c>
      <c r="AB48" s="18" t="s">
        <v>24</v>
      </c>
      <c r="AC48" s="18" t="s">
        <v>24</v>
      </c>
      <c r="AD48" s="33" t="s">
        <v>24</v>
      </c>
      <c r="AE48" s="17" t="s">
        <v>24</v>
      </c>
      <c r="AF48" s="18" t="s">
        <v>24</v>
      </c>
      <c r="AG48" s="18" t="s">
        <v>24</v>
      </c>
      <c r="AH48" s="19" t="s">
        <v>24</v>
      </c>
      <c r="AI48" s="48" t="s">
        <v>24</v>
      </c>
      <c r="AJ48" s="18" t="s">
        <v>24</v>
      </c>
      <c r="AK48" s="18" t="s">
        <v>24</v>
      </c>
      <c r="AL48" s="33" t="s">
        <v>24</v>
      </c>
      <c r="AM48" s="17" t="s">
        <v>24</v>
      </c>
      <c r="AN48" s="56" t="s">
        <v>27</v>
      </c>
      <c r="AO48" s="18" t="s">
        <v>24</v>
      </c>
      <c r="AP48" s="18" t="s">
        <v>24</v>
      </c>
      <c r="AQ48" s="19" t="s">
        <v>24</v>
      </c>
      <c r="AR48" s="77" t="s">
        <v>32</v>
      </c>
      <c r="AS48" s="58" t="s">
        <v>32</v>
      </c>
      <c r="AT48" s="58" t="s">
        <v>32</v>
      </c>
      <c r="AU48" s="393" t="s">
        <v>29</v>
      </c>
      <c r="AV48" s="550"/>
      <c r="AW48" s="329"/>
      <c r="AX48" s="384"/>
      <c r="AY48" s="337" t="s">
        <v>32</v>
      </c>
      <c r="AZ48" s="6">
        <f>COUNTIF(D43:AV49,"пп")</f>
        <v>30</v>
      </c>
      <c r="BA48" s="7">
        <f>SUM(AZ48*6)</f>
        <v>180</v>
      </c>
      <c r="BB48" s="352" t="s">
        <v>32</v>
      </c>
      <c r="BC48" s="6"/>
      <c r="BD48" s="7">
        <v>180</v>
      </c>
      <c r="BE48" s="348">
        <f t="shared" si="8"/>
        <v>0</v>
      </c>
      <c r="BI48" s="96"/>
    </row>
    <row r="49" spans="1:61" s="2" customFormat="1" ht="10.5" customHeight="1" thickBot="1" x14ac:dyDescent="0.25">
      <c r="A49" s="629"/>
      <c r="B49" s="645"/>
      <c r="C49" s="97" t="s">
        <v>19</v>
      </c>
      <c r="D49" s="524" t="s">
        <v>25</v>
      </c>
      <c r="E49" s="498" t="s">
        <v>25</v>
      </c>
      <c r="F49" s="498" t="s">
        <v>25</v>
      </c>
      <c r="G49" s="498" t="s">
        <v>25</v>
      </c>
      <c r="H49" s="528" t="s">
        <v>25</v>
      </c>
      <c r="I49" s="534" t="s">
        <v>25</v>
      </c>
      <c r="J49" s="498" t="s">
        <v>25</v>
      </c>
      <c r="K49" s="498" t="s">
        <v>25</v>
      </c>
      <c r="L49" s="537" t="s">
        <v>25</v>
      </c>
      <c r="M49" s="524" t="s">
        <v>25</v>
      </c>
      <c r="N49" s="498" t="s">
        <v>25</v>
      </c>
      <c r="O49" s="498" t="s">
        <v>25</v>
      </c>
      <c r="P49" s="498" t="s">
        <v>25</v>
      </c>
      <c r="Q49" s="528" t="s">
        <v>25</v>
      </c>
      <c r="R49" s="534" t="s">
        <v>25</v>
      </c>
      <c r="S49" s="498" t="s">
        <v>25</v>
      </c>
      <c r="T49" s="498" t="s">
        <v>25</v>
      </c>
      <c r="U49" s="537" t="s">
        <v>25</v>
      </c>
      <c r="V49" s="36" t="s">
        <v>26</v>
      </c>
      <c r="W49" s="34" t="s">
        <v>26</v>
      </c>
      <c r="X49" s="498" t="s">
        <v>25</v>
      </c>
      <c r="Y49" s="498" t="s">
        <v>25</v>
      </c>
      <c r="Z49" s="528" t="s">
        <v>25</v>
      </c>
      <c r="AA49" s="534" t="s">
        <v>25</v>
      </c>
      <c r="AB49" s="498" t="s">
        <v>25</v>
      </c>
      <c r="AC49" s="498" t="s">
        <v>25</v>
      </c>
      <c r="AD49" s="537" t="s">
        <v>25</v>
      </c>
      <c r="AE49" s="524" t="s">
        <v>25</v>
      </c>
      <c r="AF49" s="498" t="s">
        <v>25</v>
      </c>
      <c r="AG49" s="498" t="s">
        <v>25</v>
      </c>
      <c r="AH49" s="528" t="s">
        <v>25</v>
      </c>
      <c r="AI49" s="534" t="s">
        <v>25</v>
      </c>
      <c r="AJ49" s="498" t="s">
        <v>25</v>
      </c>
      <c r="AK49" s="498" t="s">
        <v>25</v>
      </c>
      <c r="AL49" s="537" t="s">
        <v>25</v>
      </c>
      <c r="AM49" s="524" t="s">
        <v>25</v>
      </c>
      <c r="AN49" s="498" t="s">
        <v>25</v>
      </c>
      <c r="AO49" s="498" t="s">
        <v>25</v>
      </c>
      <c r="AP49" s="498" t="s">
        <v>25</v>
      </c>
      <c r="AQ49" s="528" t="s">
        <v>25</v>
      </c>
      <c r="AR49" s="534" t="s">
        <v>25</v>
      </c>
      <c r="AS49" s="498" t="s">
        <v>25</v>
      </c>
      <c r="AT49" s="498" t="s">
        <v>25</v>
      </c>
      <c r="AU49" s="537" t="s">
        <v>25</v>
      </c>
      <c r="AV49" s="552" t="s">
        <v>25</v>
      </c>
      <c r="AW49" s="330"/>
      <c r="AX49" s="385"/>
      <c r="AY49" s="522" t="s">
        <v>48</v>
      </c>
      <c r="AZ49" s="425">
        <f>COUNTIF(D43:AV49,"гиа")</f>
        <v>0</v>
      </c>
      <c r="BA49" s="426">
        <f>SUM(AZ49*6)</f>
        <v>0</v>
      </c>
      <c r="BB49" s="480" t="s">
        <v>48</v>
      </c>
      <c r="BC49" s="425"/>
      <c r="BD49" s="426">
        <v>0</v>
      </c>
      <c r="BE49" s="486">
        <f t="shared" si="8"/>
        <v>0</v>
      </c>
      <c r="BI49" s="201"/>
    </row>
    <row r="50" spans="1:61" s="2" customFormat="1" ht="10.5" customHeight="1" thickBot="1" x14ac:dyDescent="0.25">
      <c r="A50" s="629"/>
      <c r="B50" s="645"/>
      <c r="C50" s="418"/>
      <c r="D50" s="525"/>
      <c r="E50" s="514"/>
      <c r="F50" s="514"/>
      <c r="G50" s="514"/>
      <c r="H50" s="529"/>
      <c r="I50" s="535"/>
      <c r="J50" s="514"/>
      <c r="K50" s="514"/>
      <c r="L50" s="538"/>
      <c r="M50" s="525"/>
      <c r="N50" s="514"/>
      <c r="O50" s="514"/>
      <c r="P50" s="514"/>
      <c r="Q50" s="529"/>
      <c r="R50" s="535"/>
      <c r="S50" s="514"/>
      <c r="T50" s="514"/>
      <c r="U50" s="538"/>
      <c r="V50" s="525"/>
      <c r="W50" s="514"/>
      <c r="X50" s="514"/>
      <c r="Y50" s="514"/>
      <c r="Z50" s="529"/>
      <c r="AA50" s="535"/>
      <c r="AB50" s="514"/>
      <c r="AC50" s="514"/>
      <c r="AD50" s="538"/>
      <c r="AE50" s="525"/>
      <c r="AF50" s="514"/>
      <c r="AG50" s="514"/>
      <c r="AH50" s="529"/>
      <c r="AI50" s="535"/>
      <c r="AJ50" s="514"/>
      <c r="AK50" s="514"/>
      <c r="AL50" s="538"/>
      <c r="AM50" s="525"/>
      <c r="AN50" s="514"/>
      <c r="AO50" s="514"/>
      <c r="AP50" s="514"/>
      <c r="AQ50" s="529"/>
      <c r="AR50" s="535"/>
      <c r="AS50" s="514"/>
      <c r="AT50" s="514"/>
      <c r="AU50" s="538"/>
      <c r="AV50" s="553"/>
      <c r="AW50" s="418"/>
      <c r="AX50" s="59"/>
      <c r="AY50" s="436"/>
      <c r="AZ50" s="415"/>
      <c r="BA50" s="416">
        <f>SUM(BA43,BA46:BA49)</f>
        <v>1434</v>
      </c>
      <c r="BB50" s="518"/>
      <c r="BC50" s="415"/>
      <c r="BD50" s="519">
        <f>SUM(BD43:BD44,BD46:BD49)</f>
        <v>1476</v>
      </c>
      <c r="BE50" s="520">
        <f>SUM(BE43:BE44,BE46:BE49)</f>
        <v>0</v>
      </c>
    </row>
    <row r="51" spans="1:61" s="2" customFormat="1" ht="6" customHeight="1" thickBot="1" x14ac:dyDescent="0.25">
      <c r="A51" s="497"/>
      <c r="B51" s="502"/>
      <c r="C51" s="503"/>
      <c r="D51" s="507"/>
      <c r="E51" s="504"/>
      <c r="F51" s="504"/>
      <c r="G51" s="504"/>
      <c r="H51" s="527"/>
      <c r="I51" s="533"/>
      <c r="J51" s="504"/>
      <c r="K51" s="504"/>
      <c r="L51" s="536"/>
      <c r="M51" s="507"/>
      <c r="N51" s="504"/>
      <c r="O51" s="504"/>
      <c r="P51" s="504"/>
      <c r="Q51" s="527"/>
      <c r="R51" s="533"/>
      <c r="S51" s="504"/>
      <c r="T51" s="504"/>
      <c r="U51" s="539"/>
      <c r="V51" s="540"/>
      <c r="W51" s="504"/>
      <c r="X51" s="504"/>
      <c r="Y51" s="504"/>
      <c r="Z51" s="527"/>
      <c r="AA51" s="533"/>
      <c r="AB51" s="504"/>
      <c r="AC51" s="504"/>
      <c r="AD51" s="539"/>
      <c r="AE51" s="507"/>
      <c r="AF51" s="504"/>
      <c r="AG51" s="504"/>
      <c r="AH51" s="527"/>
      <c r="AI51" s="533"/>
      <c r="AJ51" s="504"/>
      <c r="AK51" s="504"/>
      <c r="AL51" s="536"/>
      <c r="AM51" s="507"/>
      <c r="AN51" s="504"/>
      <c r="AO51" s="504"/>
      <c r="AP51" s="504"/>
      <c r="AQ51" s="548"/>
      <c r="AR51" s="545"/>
      <c r="AS51" s="505"/>
      <c r="AT51" s="504"/>
      <c r="AU51" s="536"/>
      <c r="AV51" s="523"/>
      <c r="AW51" s="506"/>
      <c r="AX51" s="523"/>
      <c r="AY51" s="521"/>
      <c r="AZ51" s="508"/>
      <c r="BA51" s="508"/>
      <c r="BB51" s="508"/>
      <c r="BC51" s="508"/>
      <c r="BD51" s="511"/>
      <c r="BE51" s="512"/>
    </row>
    <row r="52" spans="1:61" s="2" customFormat="1" ht="12" customHeight="1" x14ac:dyDescent="0.2">
      <c r="A52" s="629" t="s">
        <v>60</v>
      </c>
      <c r="B52" s="645" t="s">
        <v>65</v>
      </c>
      <c r="C52" s="222" t="s">
        <v>20</v>
      </c>
      <c r="D52" s="223"/>
      <c r="E52" s="253" t="s">
        <v>24</v>
      </c>
      <c r="F52" s="213" t="s">
        <v>23</v>
      </c>
      <c r="G52" s="253" t="s">
        <v>24</v>
      </c>
      <c r="H52" s="279" t="s">
        <v>23</v>
      </c>
      <c r="I52" s="271" t="s">
        <v>24</v>
      </c>
      <c r="J52" s="213" t="s">
        <v>23</v>
      </c>
      <c r="K52" s="253" t="s">
        <v>24</v>
      </c>
      <c r="L52" s="282" t="s">
        <v>23</v>
      </c>
      <c r="M52" s="223" t="s">
        <v>24</v>
      </c>
      <c r="N52" s="224" t="s">
        <v>27</v>
      </c>
      <c r="O52" s="253" t="s">
        <v>24</v>
      </c>
      <c r="P52" s="213" t="s">
        <v>23</v>
      </c>
      <c r="Q52" s="254" t="s">
        <v>24</v>
      </c>
      <c r="R52" s="271" t="s">
        <v>24</v>
      </c>
      <c r="S52" s="255" t="s">
        <v>32</v>
      </c>
      <c r="T52" s="253" t="s">
        <v>24</v>
      </c>
      <c r="U52" s="281" t="s">
        <v>24</v>
      </c>
      <c r="V52" s="541" t="s">
        <v>29</v>
      </c>
      <c r="W52" s="225" t="s">
        <v>26</v>
      </c>
      <c r="X52" s="225" t="s">
        <v>26</v>
      </c>
      <c r="Y52" s="253" t="s">
        <v>24</v>
      </c>
      <c r="Z52" s="254" t="s">
        <v>24</v>
      </c>
      <c r="AA52" s="271" t="s">
        <v>24</v>
      </c>
      <c r="AB52" s="253" t="s">
        <v>24</v>
      </c>
      <c r="AC52" s="253" t="s">
        <v>24</v>
      </c>
      <c r="AD52" s="459" t="s">
        <v>27</v>
      </c>
      <c r="AE52" s="223" t="s">
        <v>24</v>
      </c>
      <c r="AF52" s="227" t="s">
        <v>27</v>
      </c>
      <c r="AG52" s="255" t="s">
        <v>32</v>
      </c>
      <c r="AH52" s="298" t="s">
        <v>32</v>
      </c>
      <c r="AI52" s="228" t="s">
        <v>32</v>
      </c>
      <c r="AJ52" s="255" t="s">
        <v>32</v>
      </c>
      <c r="AK52" s="469" t="s">
        <v>29</v>
      </c>
      <c r="AL52" s="391" t="s">
        <v>32</v>
      </c>
      <c r="AM52" s="293" t="s">
        <v>32</v>
      </c>
      <c r="AN52" s="255" t="s">
        <v>32</v>
      </c>
      <c r="AO52" s="224" t="s">
        <v>27</v>
      </c>
      <c r="AP52" s="255" t="s">
        <v>32</v>
      </c>
      <c r="AQ52" s="530" t="s">
        <v>48</v>
      </c>
      <c r="AR52" s="546" t="s">
        <v>48</v>
      </c>
      <c r="AS52" s="229" t="s">
        <v>48</v>
      </c>
      <c r="AT52" s="229" t="s">
        <v>48</v>
      </c>
      <c r="AU52" s="470" t="s">
        <v>48</v>
      </c>
      <c r="AV52" s="324" t="s">
        <v>48</v>
      </c>
      <c r="AW52" s="230"/>
      <c r="AX52" s="230"/>
      <c r="AY52" s="389" t="s">
        <v>23</v>
      </c>
      <c r="AZ52" s="212">
        <f>COUNTIF(D52:AV58,"уп")</f>
        <v>6</v>
      </c>
      <c r="BA52" s="212">
        <f>SUM(AZ52*6)</f>
        <v>36</v>
      </c>
      <c r="BB52" s="213" t="s">
        <v>23</v>
      </c>
      <c r="BC52" s="212"/>
      <c r="BD52" s="457">
        <v>36</v>
      </c>
      <c r="BE52" s="258">
        <f>SUM(BA52-BD52)</f>
        <v>0</v>
      </c>
    </row>
    <row r="53" spans="1:61" s="2" customFormat="1" ht="11.25" customHeight="1" x14ac:dyDescent="0.2">
      <c r="A53" s="629"/>
      <c r="B53" s="645"/>
      <c r="C53" s="30" t="s">
        <v>21</v>
      </c>
      <c r="D53" s="17"/>
      <c r="E53" s="18" t="s">
        <v>24</v>
      </c>
      <c r="F53" s="18" t="s">
        <v>24</v>
      </c>
      <c r="G53" s="18" t="s">
        <v>24</v>
      </c>
      <c r="H53" s="19" t="s">
        <v>24</v>
      </c>
      <c r="I53" s="48" t="s">
        <v>24</v>
      </c>
      <c r="J53" s="18" t="s">
        <v>24</v>
      </c>
      <c r="K53" s="18" t="s">
        <v>24</v>
      </c>
      <c r="L53" s="33" t="s">
        <v>24</v>
      </c>
      <c r="M53" s="17" t="s">
        <v>24</v>
      </c>
      <c r="N53" s="25" t="s">
        <v>23</v>
      </c>
      <c r="O53" s="18" t="s">
        <v>24</v>
      </c>
      <c r="P53" s="18" t="s">
        <v>24</v>
      </c>
      <c r="Q53" s="19" t="s">
        <v>24</v>
      </c>
      <c r="R53" s="77" t="s">
        <v>32</v>
      </c>
      <c r="S53" s="18" t="s">
        <v>24</v>
      </c>
      <c r="T53" s="18" t="s">
        <v>24</v>
      </c>
      <c r="U53" s="393" t="s">
        <v>29</v>
      </c>
      <c r="V53" s="36" t="s">
        <v>26</v>
      </c>
      <c r="W53" s="34" t="s">
        <v>26</v>
      </c>
      <c r="X53" s="18" t="s">
        <v>24</v>
      </c>
      <c r="Y53" s="18" t="s">
        <v>24</v>
      </c>
      <c r="Z53" s="19" t="s">
        <v>24</v>
      </c>
      <c r="AA53" s="48" t="s">
        <v>24</v>
      </c>
      <c r="AB53" s="18" t="s">
        <v>24</v>
      </c>
      <c r="AC53" s="18" t="s">
        <v>24</v>
      </c>
      <c r="AD53" s="33" t="s">
        <v>24</v>
      </c>
      <c r="AE53" s="17" t="s">
        <v>24</v>
      </c>
      <c r="AF53" s="18" t="s">
        <v>24</v>
      </c>
      <c r="AG53" s="58" t="s">
        <v>32</v>
      </c>
      <c r="AH53" s="299" t="s">
        <v>32</v>
      </c>
      <c r="AI53" s="77" t="s">
        <v>32</v>
      </c>
      <c r="AJ53" s="58" t="s">
        <v>32</v>
      </c>
      <c r="AK53" s="209" t="s">
        <v>29</v>
      </c>
      <c r="AL53" s="392" t="s">
        <v>32</v>
      </c>
      <c r="AM53" s="294" t="s">
        <v>32</v>
      </c>
      <c r="AN53" s="58" t="s">
        <v>32</v>
      </c>
      <c r="AO53" s="58" t="s">
        <v>32</v>
      </c>
      <c r="AP53" s="199" t="s">
        <v>48</v>
      </c>
      <c r="AQ53" s="301" t="s">
        <v>48</v>
      </c>
      <c r="AR53" s="547" t="s">
        <v>48</v>
      </c>
      <c r="AS53" s="199" t="s">
        <v>48</v>
      </c>
      <c r="AT53" s="199" t="s">
        <v>48</v>
      </c>
      <c r="AU53" s="373" t="s">
        <v>48</v>
      </c>
      <c r="AV53" s="325" t="s">
        <v>48</v>
      </c>
      <c r="AW53" s="40"/>
      <c r="AX53" s="40"/>
      <c r="AY53" s="332" t="s">
        <v>27</v>
      </c>
      <c r="AZ53" s="6">
        <f>COUNTIF(D52:AV58,"п")</f>
        <v>7</v>
      </c>
      <c r="BA53" s="6">
        <f t="shared" ref="BA53:BA54" si="10">SUM(AZ53*6)</f>
        <v>42</v>
      </c>
      <c r="BB53" s="207" t="s">
        <v>27</v>
      </c>
      <c r="BC53" s="6"/>
      <c r="BD53" s="177">
        <v>0</v>
      </c>
      <c r="BE53" s="76">
        <f t="shared" ref="BE53:BE58" si="11">SUM(BA53-BD53)</f>
        <v>42</v>
      </c>
    </row>
    <row r="54" spans="1:61" s="2" customFormat="1" ht="10.5" customHeight="1" x14ac:dyDescent="0.2">
      <c r="A54" s="629"/>
      <c r="B54" s="645"/>
      <c r="C54" s="30" t="s">
        <v>22</v>
      </c>
      <c r="D54" s="17"/>
      <c r="E54" s="18" t="s">
        <v>24</v>
      </c>
      <c r="F54" s="18" t="s">
        <v>24</v>
      </c>
      <c r="G54" s="18" t="s">
        <v>24</v>
      </c>
      <c r="H54" s="19" t="s">
        <v>24</v>
      </c>
      <c r="I54" s="48" t="s">
        <v>24</v>
      </c>
      <c r="J54" s="18" t="s">
        <v>24</v>
      </c>
      <c r="K54" s="18" t="s">
        <v>24</v>
      </c>
      <c r="L54" s="33" t="s">
        <v>24</v>
      </c>
      <c r="M54" s="17" t="s">
        <v>24</v>
      </c>
      <c r="N54" s="18" t="s">
        <v>24</v>
      </c>
      <c r="O54" s="18" t="s">
        <v>24</v>
      </c>
      <c r="P54" s="18" t="s">
        <v>24</v>
      </c>
      <c r="Q54" s="19" t="s">
        <v>24</v>
      </c>
      <c r="R54" s="77" t="s">
        <v>32</v>
      </c>
      <c r="S54" s="18" t="s">
        <v>24</v>
      </c>
      <c r="T54" s="18" t="s">
        <v>24</v>
      </c>
      <c r="U54" s="393" t="s">
        <v>29</v>
      </c>
      <c r="V54" s="36" t="s">
        <v>26</v>
      </c>
      <c r="W54" s="34" t="s">
        <v>26</v>
      </c>
      <c r="X54" s="18" t="s">
        <v>24</v>
      </c>
      <c r="Y54" s="18" t="s">
        <v>24</v>
      </c>
      <c r="Z54" s="19" t="s">
        <v>24</v>
      </c>
      <c r="AA54" s="48" t="s">
        <v>24</v>
      </c>
      <c r="AB54" s="18" t="s">
        <v>24</v>
      </c>
      <c r="AC54" s="18" t="s">
        <v>24</v>
      </c>
      <c r="AD54" s="33" t="s">
        <v>24</v>
      </c>
      <c r="AE54" s="17" t="s">
        <v>24</v>
      </c>
      <c r="AF54" s="18" t="s">
        <v>24</v>
      </c>
      <c r="AG54" s="58" t="s">
        <v>32</v>
      </c>
      <c r="AH54" s="299" t="s">
        <v>32</v>
      </c>
      <c r="AI54" s="77" t="s">
        <v>32</v>
      </c>
      <c r="AJ54" s="58" t="s">
        <v>32</v>
      </c>
      <c r="AK54" s="209" t="s">
        <v>29</v>
      </c>
      <c r="AL54" s="392" t="s">
        <v>32</v>
      </c>
      <c r="AM54" s="294" t="s">
        <v>32</v>
      </c>
      <c r="AN54" s="58" t="s">
        <v>32</v>
      </c>
      <c r="AO54" s="58" t="s">
        <v>32</v>
      </c>
      <c r="AP54" s="199" t="s">
        <v>48</v>
      </c>
      <c r="AQ54" s="301" t="s">
        <v>48</v>
      </c>
      <c r="AR54" s="547" t="s">
        <v>48</v>
      </c>
      <c r="AS54" s="199" t="s">
        <v>48</v>
      </c>
      <c r="AT54" s="199" t="s">
        <v>48</v>
      </c>
      <c r="AU54" s="373" t="s">
        <v>48</v>
      </c>
      <c r="AV54" s="384"/>
      <c r="AW54" s="40"/>
      <c r="AX54" s="40"/>
      <c r="AY54" s="333" t="s">
        <v>26</v>
      </c>
      <c r="AZ54" s="6">
        <f>COUNTIF(D52:AV58,"к")</f>
        <v>14</v>
      </c>
      <c r="BA54" s="6">
        <f t="shared" si="10"/>
        <v>84</v>
      </c>
      <c r="BB54" s="34" t="s">
        <v>26</v>
      </c>
      <c r="BC54" s="6"/>
      <c r="BD54" s="177">
        <v>84</v>
      </c>
      <c r="BE54" s="76">
        <f t="shared" si="11"/>
        <v>0</v>
      </c>
    </row>
    <row r="55" spans="1:61" s="2" customFormat="1" ht="10.5" customHeight="1" x14ac:dyDescent="0.2">
      <c r="A55" s="629"/>
      <c r="B55" s="645"/>
      <c r="C55" s="30" t="s">
        <v>16</v>
      </c>
      <c r="D55" s="17"/>
      <c r="E55" s="18" t="s">
        <v>24</v>
      </c>
      <c r="F55" s="18" t="s">
        <v>24</v>
      </c>
      <c r="G55" s="18" t="s">
        <v>24</v>
      </c>
      <c r="H55" s="19" t="s">
        <v>24</v>
      </c>
      <c r="I55" s="48" t="s">
        <v>24</v>
      </c>
      <c r="J55" s="18" t="s">
        <v>24</v>
      </c>
      <c r="K55" s="18" t="s">
        <v>24</v>
      </c>
      <c r="L55" s="33" t="s">
        <v>24</v>
      </c>
      <c r="M55" s="17" t="s">
        <v>24</v>
      </c>
      <c r="N55" s="18" t="s">
        <v>24</v>
      </c>
      <c r="O55" s="18" t="s">
        <v>24</v>
      </c>
      <c r="P55" s="18" t="s">
        <v>24</v>
      </c>
      <c r="Q55" s="19" t="s">
        <v>24</v>
      </c>
      <c r="R55" s="77" t="s">
        <v>32</v>
      </c>
      <c r="S55" s="18" t="s">
        <v>24</v>
      </c>
      <c r="T55" s="18" t="s">
        <v>24</v>
      </c>
      <c r="U55" s="393" t="s">
        <v>29</v>
      </c>
      <c r="V55" s="36" t="s">
        <v>26</v>
      </c>
      <c r="W55" s="34" t="s">
        <v>26</v>
      </c>
      <c r="X55" s="18" t="s">
        <v>24</v>
      </c>
      <c r="Y55" s="18" t="s">
        <v>24</v>
      </c>
      <c r="Z55" s="19" t="s">
        <v>24</v>
      </c>
      <c r="AA55" s="48" t="s">
        <v>24</v>
      </c>
      <c r="AB55" s="18" t="s">
        <v>24</v>
      </c>
      <c r="AC55" s="18" t="s">
        <v>24</v>
      </c>
      <c r="AD55" s="33" t="s">
        <v>24</v>
      </c>
      <c r="AE55" s="17" t="s">
        <v>24</v>
      </c>
      <c r="AF55" s="18" t="s">
        <v>24</v>
      </c>
      <c r="AG55" s="58" t="s">
        <v>32</v>
      </c>
      <c r="AH55" s="299" t="s">
        <v>32</v>
      </c>
      <c r="AI55" s="77" t="s">
        <v>32</v>
      </c>
      <c r="AJ55" s="58" t="s">
        <v>32</v>
      </c>
      <c r="AK55" s="209" t="s">
        <v>29</v>
      </c>
      <c r="AL55" s="392" t="s">
        <v>32</v>
      </c>
      <c r="AM55" s="294" t="s">
        <v>32</v>
      </c>
      <c r="AN55" s="58" t="s">
        <v>32</v>
      </c>
      <c r="AO55" s="58" t="s">
        <v>32</v>
      </c>
      <c r="AP55" s="199" t="s">
        <v>48</v>
      </c>
      <c r="AQ55" s="301" t="s">
        <v>48</v>
      </c>
      <c r="AR55" s="547" t="s">
        <v>48</v>
      </c>
      <c r="AS55" s="199" t="s">
        <v>48</v>
      </c>
      <c r="AT55" s="199" t="s">
        <v>48</v>
      </c>
      <c r="AU55" s="373" t="s">
        <v>48</v>
      </c>
      <c r="AV55" s="384"/>
      <c r="AW55" s="40"/>
      <c r="AX55" s="40"/>
      <c r="AY55" s="48" t="s">
        <v>24</v>
      </c>
      <c r="AZ55" s="6">
        <f>COUNTIF($D$52:$AV$58,"то")</f>
        <v>133</v>
      </c>
      <c r="BA55" s="208">
        <f>SUM(AZ55*6)</f>
        <v>798</v>
      </c>
      <c r="BB55" s="18" t="s">
        <v>24</v>
      </c>
      <c r="BC55" s="6"/>
      <c r="BD55" s="431">
        <v>828</v>
      </c>
      <c r="BE55" s="76">
        <f t="shared" si="11"/>
        <v>-30</v>
      </c>
    </row>
    <row r="56" spans="1:61" s="2" customFormat="1" ht="10.5" customHeight="1" x14ac:dyDescent="0.2">
      <c r="A56" s="629"/>
      <c r="B56" s="645"/>
      <c r="C56" s="30" t="s">
        <v>17</v>
      </c>
      <c r="D56" s="17"/>
      <c r="E56" s="18" t="s">
        <v>24</v>
      </c>
      <c r="F56" s="18" t="s">
        <v>24</v>
      </c>
      <c r="G56" s="18" t="s">
        <v>24</v>
      </c>
      <c r="H56" s="19" t="s">
        <v>24</v>
      </c>
      <c r="I56" s="48" t="s">
        <v>24</v>
      </c>
      <c r="J56" s="18" t="s">
        <v>24</v>
      </c>
      <c r="K56" s="18" t="s">
        <v>24</v>
      </c>
      <c r="L56" s="33" t="s">
        <v>24</v>
      </c>
      <c r="M56" s="17" t="s">
        <v>24</v>
      </c>
      <c r="N56" s="18" t="s">
        <v>24</v>
      </c>
      <c r="O56" s="18" t="s">
        <v>24</v>
      </c>
      <c r="P56" s="18" t="s">
        <v>24</v>
      </c>
      <c r="Q56" s="19" t="s">
        <v>24</v>
      </c>
      <c r="R56" s="77" t="s">
        <v>32</v>
      </c>
      <c r="S56" s="18" t="s">
        <v>24</v>
      </c>
      <c r="T56" s="18" t="s">
        <v>24</v>
      </c>
      <c r="U56" s="393" t="s">
        <v>29</v>
      </c>
      <c r="V56" s="36" t="s">
        <v>26</v>
      </c>
      <c r="W56" s="34" t="s">
        <v>26</v>
      </c>
      <c r="X56" s="18" t="s">
        <v>24</v>
      </c>
      <c r="Y56" s="18" t="s">
        <v>24</v>
      </c>
      <c r="Z56" s="19" t="s">
        <v>24</v>
      </c>
      <c r="AA56" s="48" t="s">
        <v>24</v>
      </c>
      <c r="AB56" s="18" t="s">
        <v>24</v>
      </c>
      <c r="AC56" s="18" t="s">
        <v>24</v>
      </c>
      <c r="AD56" s="33" t="s">
        <v>24</v>
      </c>
      <c r="AE56" s="17" t="s">
        <v>24</v>
      </c>
      <c r="AF56" s="58" t="s">
        <v>32</v>
      </c>
      <c r="AG56" s="58" t="s">
        <v>32</v>
      </c>
      <c r="AH56" s="299" t="s">
        <v>32</v>
      </c>
      <c r="AI56" s="77" t="s">
        <v>32</v>
      </c>
      <c r="AJ56" s="209" t="s">
        <v>29</v>
      </c>
      <c r="AK56" s="58" t="s">
        <v>32</v>
      </c>
      <c r="AL56" s="392" t="s">
        <v>32</v>
      </c>
      <c r="AM56" s="102" t="s">
        <v>27</v>
      </c>
      <c r="AN56" s="58" t="s">
        <v>32</v>
      </c>
      <c r="AO56" s="58" t="s">
        <v>32</v>
      </c>
      <c r="AP56" s="199" t="s">
        <v>48</v>
      </c>
      <c r="AQ56" s="301" t="s">
        <v>48</v>
      </c>
      <c r="AR56" s="547" t="s">
        <v>48</v>
      </c>
      <c r="AS56" s="56" t="s">
        <v>27</v>
      </c>
      <c r="AT56" s="199" t="s">
        <v>48</v>
      </c>
      <c r="AU56" s="373" t="s">
        <v>48</v>
      </c>
      <c r="AV56" s="384"/>
      <c r="AW56" s="40"/>
      <c r="AX56" s="40"/>
      <c r="AY56" s="334" t="s">
        <v>29</v>
      </c>
      <c r="AZ56" s="6">
        <f>COUNTIF(D52:AV58,"па")</f>
        <v>12</v>
      </c>
      <c r="BA56" s="6">
        <f t="shared" ref="BA56" si="12">SUM(AZ56*6)</f>
        <v>72</v>
      </c>
      <c r="BB56" s="209" t="s">
        <v>29</v>
      </c>
      <c r="BC56" s="6"/>
      <c r="BD56" s="177">
        <v>72</v>
      </c>
      <c r="BE56" s="76">
        <f t="shared" si="11"/>
        <v>0</v>
      </c>
    </row>
    <row r="57" spans="1:61" s="2" customFormat="1" ht="10.5" customHeight="1" thickBot="1" x14ac:dyDescent="0.25">
      <c r="A57" s="629"/>
      <c r="B57" s="645"/>
      <c r="C57" s="30" t="s">
        <v>18</v>
      </c>
      <c r="D57" s="17"/>
      <c r="E57" s="18" t="s">
        <v>24</v>
      </c>
      <c r="F57" s="18" t="s">
        <v>24</v>
      </c>
      <c r="G57" s="18" t="s">
        <v>24</v>
      </c>
      <c r="H57" s="19" t="s">
        <v>24</v>
      </c>
      <c r="I57" s="48" t="s">
        <v>24</v>
      </c>
      <c r="J57" s="18" t="s">
        <v>24</v>
      </c>
      <c r="K57" s="18" t="s">
        <v>24</v>
      </c>
      <c r="L57" s="33" t="s">
        <v>24</v>
      </c>
      <c r="M57" s="17" t="s">
        <v>24</v>
      </c>
      <c r="N57" s="18" t="s">
        <v>24</v>
      </c>
      <c r="O57" s="18" t="s">
        <v>24</v>
      </c>
      <c r="P57" s="18" t="s">
        <v>24</v>
      </c>
      <c r="Q57" s="19" t="s">
        <v>24</v>
      </c>
      <c r="R57" s="77" t="s">
        <v>32</v>
      </c>
      <c r="S57" s="18" t="s">
        <v>24</v>
      </c>
      <c r="T57" s="18" t="s">
        <v>24</v>
      </c>
      <c r="U57" s="393" t="s">
        <v>29</v>
      </c>
      <c r="V57" s="36" t="s">
        <v>26</v>
      </c>
      <c r="W57" s="34" t="s">
        <v>26</v>
      </c>
      <c r="X57" s="18" t="s">
        <v>24</v>
      </c>
      <c r="Y57" s="18" t="s">
        <v>24</v>
      </c>
      <c r="Z57" s="19" t="s">
        <v>24</v>
      </c>
      <c r="AA57" s="48" t="s">
        <v>24</v>
      </c>
      <c r="AB57" s="18" t="s">
        <v>24</v>
      </c>
      <c r="AC57" s="18" t="s">
        <v>24</v>
      </c>
      <c r="AD57" s="33" t="s">
        <v>24</v>
      </c>
      <c r="AE57" s="542" t="s">
        <v>24</v>
      </c>
      <c r="AF57" s="543" t="s">
        <v>32</v>
      </c>
      <c r="AG57" s="543" t="s">
        <v>32</v>
      </c>
      <c r="AH57" s="544" t="s">
        <v>32</v>
      </c>
      <c r="AI57" s="77" t="s">
        <v>32</v>
      </c>
      <c r="AJ57" s="209" t="s">
        <v>29</v>
      </c>
      <c r="AK57" s="58" t="s">
        <v>32</v>
      </c>
      <c r="AL57" s="392" t="s">
        <v>32</v>
      </c>
      <c r="AM57" s="294" t="s">
        <v>32</v>
      </c>
      <c r="AN57" s="56" t="s">
        <v>27</v>
      </c>
      <c r="AO57" s="58" t="s">
        <v>32</v>
      </c>
      <c r="AP57" s="199" t="s">
        <v>48</v>
      </c>
      <c r="AQ57" s="301" t="s">
        <v>48</v>
      </c>
      <c r="AR57" s="547" t="s">
        <v>48</v>
      </c>
      <c r="AS57" s="199" t="s">
        <v>48</v>
      </c>
      <c r="AT57" s="199" t="s">
        <v>48</v>
      </c>
      <c r="AU57" s="373" t="s">
        <v>48</v>
      </c>
      <c r="AV57" s="384"/>
      <c r="AW57" s="40"/>
      <c r="AX57" s="40"/>
      <c r="AY57" s="335" t="s">
        <v>32</v>
      </c>
      <c r="AZ57" s="6">
        <f>COUNTIF(D52:AV58,"пп")</f>
        <v>54</v>
      </c>
      <c r="BA57" s="6">
        <f>SUM(AZ57*6)</f>
        <v>324</v>
      </c>
      <c r="BB57" s="210" t="s">
        <v>32</v>
      </c>
      <c r="BC57" s="6"/>
      <c r="BD57" s="177">
        <v>324</v>
      </c>
      <c r="BE57" s="76">
        <f t="shared" si="11"/>
        <v>0</v>
      </c>
      <c r="BI57" s="96"/>
    </row>
    <row r="58" spans="1:61" s="2" customFormat="1" ht="10.5" customHeight="1" thickBot="1" x14ac:dyDescent="0.25">
      <c r="A58" s="629"/>
      <c r="B58" s="645"/>
      <c r="C58" s="97" t="s">
        <v>19</v>
      </c>
      <c r="D58" s="91" t="s">
        <v>25</v>
      </c>
      <c r="E58" s="92" t="s">
        <v>25</v>
      </c>
      <c r="F58" s="92" t="s">
        <v>25</v>
      </c>
      <c r="G58" s="92" t="s">
        <v>25</v>
      </c>
      <c r="H58" s="93" t="s">
        <v>25</v>
      </c>
      <c r="I58" s="94" t="s">
        <v>25</v>
      </c>
      <c r="J58" s="92" t="s">
        <v>25</v>
      </c>
      <c r="K58" s="92" t="s">
        <v>25</v>
      </c>
      <c r="L58" s="95" t="s">
        <v>25</v>
      </c>
      <c r="M58" s="91" t="s">
        <v>25</v>
      </c>
      <c r="N58" s="92" t="s">
        <v>25</v>
      </c>
      <c r="O58" s="92" t="s">
        <v>25</v>
      </c>
      <c r="P58" s="92" t="s">
        <v>25</v>
      </c>
      <c r="Q58" s="93" t="s">
        <v>25</v>
      </c>
      <c r="R58" s="94" t="s">
        <v>25</v>
      </c>
      <c r="S58" s="92" t="s">
        <v>25</v>
      </c>
      <c r="T58" s="92" t="s">
        <v>25</v>
      </c>
      <c r="U58" s="95" t="s">
        <v>25</v>
      </c>
      <c r="V58" s="37" t="s">
        <v>26</v>
      </c>
      <c r="W58" s="49" t="s">
        <v>26</v>
      </c>
      <c r="X58" s="92" t="s">
        <v>25</v>
      </c>
      <c r="Y58" s="92" t="s">
        <v>25</v>
      </c>
      <c r="Z58" s="93" t="s">
        <v>25</v>
      </c>
      <c r="AA58" s="94" t="s">
        <v>25</v>
      </c>
      <c r="AB58" s="92" t="s">
        <v>25</v>
      </c>
      <c r="AC58" s="92" t="s">
        <v>25</v>
      </c>
      <c r="AD58" s="92" t="s">
        <v>25</v>
      </c>
      <c r="AE58" s="145" t="s">
        <v>25</v>
      </c>
      <c r="AF58" s="145" t="s">
        <v>25</v>
      </c>
      <c r="AG58" s="145" t="s">
        <v>25</v>
      </c>
      <c r="AH58" s="145" t="s">
        <v>25</v>
      </c>
      <c r="AI58" s="92" t="s">
        <v>25</v>
      </c>
      <c r="AJ58" s="92" t="s">
        <v>25</v>
      </c>
      <c r="AK58" s="92" t="s">
        <v>25</v>
      </c>
      <c r="AL58" s="95" t="s">
        <v>25</v>
      </c>
      <c r="AM58" s="91" t="s">
        <v>25</v>
      </c>
      <c r="AN58" s="92" t="s">
        <v>25</v>
      </c>
      <c r="AO58" s="92" t="s">
        <v>25</v>
      </c>
      <c r="AP58" s="92" t="s">
        <v>25</v>
      </c>
      <c r="AQ58" s="93" t="s">
        <v>25</v>
      </c>
      <c r="AR58" s="94" t="s">
        <v>25</v>
      </c>
      <c r="AS58" s="92" t="s">
        <v>25</v>
      </c>
      <c r="AT58" s="92" t="s">
        <v>25</v>
      </c>
      <c r="AU58" s="95" t="s">
        <v>25</v>
      </c>
      <c r="AV58" s="376" t="s">
        <v>25</v>
      </c>
      <c r="AW58" s="41"/>
      <c r="AX58" s="41"/>
      <c r="AY58" s="390" t="s">
        <v>48</v>
      </c>
      <c r="AZ58" s="12">
        <f>COUNTIF(D52:AV58,"гиа")</f>
        <v>36</v>
      </c>
      <c r="BA58" s="12">
        <f>SUM(AZ58*6)</f>
        <v>216</v>
      </c>
      <c r="BB58" s="472" t="s">
        <v>48</v>
      </c>
      <c r="BC58" s="12"/>
      <c r="BD58" s="454">
        <v>216</v>
      </c>
      <c r="BE58" s="78">
        <f t="shared" si="11"/>
        <v>0</v>
      </c>
      <c r="BI58" s="201"/>
    </row>
    <row r="59" spans="1:61" s="2" customFormat="1" ht="10.5" customHeight="1" thickBot="1" x14ac:dyDescent="0.25">
      <c r="A59" s="630"/>
      <c r="B59" s="660"/>
      <c r="C59" s="473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  <c r="AM59" s="418"/>
      <c r="AN59" s="418"/>
      <c r="AO59" s="418"/>
      <c r="AP59" s="418"/>
      <c r="AQ59" s="418"/>
      <c r="AR59" s="418"/>
      <c r="AS59" s="418"/>
      <c r="AT59" s="418"/>
      <c r="AU59" s="418"/>
      <c r="AV59" s="418"/>
      <c r="AW59" s="418"/>
      <c r="AX59" s="59"/>
      <c r="AY59" s="68"/>
      <c r="AZ59" s="62"/>
      <c r="BA59" s="63">
        <f>SUM(BA52,BA55:BA58)</f>
        <v>1446</v>
      </c>
      <c r="BB59" s="68"/>
      <c r="BC59" s="62"/>
      <c r="BD59" s="455">
        <f>SUM(BD52:BD53,BD55:BD58)</f>
        <v>1476</v>
      </c>
      <c r="BE59" s="80">
        <f>SUM(BE52:BE53,BE55:BE58)</f>
        <v>12</v>
      </c>
    </row>
    <row r="60" spans="1:61" s="2" customFormat="1" ht="6" customHeight="1" thickBot="1" x14ac:dyDescent="0.25">
      <c r="A60" s="492"/>
      <c r="B60" s="493"/>
      <c r="C60" s="232"/>
      <c r="D60" s="233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532"/>
      <c r="V60" s="532"/>
      <c r="W60" s="234"/>
      <c r="X60" s="234"/>
      <c r="Y60" s="234"/>
      <c r="Z60" s="234"/>
      <c r="AA60" s="234"/>
      <c r="AB60" s="234"/>
      <c r="AC60" s="234"/>
      <c r="AD60" s="532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42"/>
      <c r="AR60" s="242"/>
      <c r="AS60" s="242"/>
      <c r="AT60" s="234"/>
      <c r="AU60" s="234"/>
      <c r="AV60" s="234"/>
      <c r="AW60" s="234"/>
      <c r="AX60" s="235"/>
      <c r="AY60" s="531"/>
      <c r="AZ60" s="245"/>
      <c r="BA60" s="246"/>
      <c r="BB60" s="340"/>
      <c r="BC60" s="141"/>
      <c r="BD60" s="456"/>
      <c r="BE60" s="494"/>
    </row>
    <row r="62" spans="1:61" ht="13.5" customHeight="1" x14ac:dyDescent="0.25">
      <c r="N62" s="61"/>
    </row>
    <row r="67" spans="13:13" s="55" customFormat="1" ht="13.5" customHeight="1" x14ac:dyDescent="0.25">
      <c r="M67" s="60"/>
    </row>
  </sheetData>
  <mergeCells count="34">
    <mergeCell ref="A17:A23"/>
    <mergeCell ref="B17:B23"/>
    <mergeCell ref="A43:A50"/>
    <mergeCell ref="B43:B50"/>
    <mergeCell ref="A52:A59"/>
    <mergeCell ref="B52:B59"/>
    <mergeCell ref="AM7:AQ7"/>
    <mergeCell ref="AV7:AW7"/>
    <mergeCell ref="AY7:BA16"/>
    <mergeCell ref="BB7:BD16"/>
    <mergeCell ref="BE7:BE16"/>
    <mergeCell ref="AW9:AW15"/>
    <mergeCell ref="AX9:AX15"/>
    <mergeCell ref="AL1:BE1"/>
    <mergeCell ref="AL2:BE2"/>
    <mergeCell ref="AL3:BE3"/>
    <mergeCell ref="AL4:BE4"/>
    <mergeCell ref="A5:BE5"/>
    <mergeCell ref="A6:BE6"/>
    <mergeCell ref="A26:A32"/>
    <mergeCell ref="B26:B32"/>
    <mergeCell ref="B34:B41"/>
    <mergeCell ref="A34:A41"/>
    <mergeCell ref="AR7:AU7"/>
    <mergeCell ref="A7:A16"/>
    <mergeCell ref="B7:B16"/>
    <mergeCell ref="D7:H7"/>
    <mergeCell ref="I7:L7"/>
    <mergeCell ref="M7:Q7"/>
    <mergeCell ref="R7:U7"/>
    <mergeCell ref="V7:Z7"/>
    <mergeCell ref="AA7:AD7"/>
    <mergeCell ref="AE7:AH7"/>
    <mergeCell ref="AI7:AL7"/>
  </mergeCells>
  <printOptions horizontalCentered="1" verticalCentered="1"/>
  <pageMargins left="0" right="0" top="0" bottom="0" header="0.31496062992125984" footer="0"/>
  <pageSetup paperSize="9" scale="8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77"/>
  <sheetViews>
    <sheetView showGridLines="0" view="pageBreakPreview" topLeftCell="A21" zoomScaleNormal="110" zoomScaleSheetLayoutView="100" workbookViewId="0">
      <selection activeCell="O74" sqref="O74"/>
    </sheetView>
  </sheetViews>
  <sheetFormatPr defaultColWidth="12.5703125" defaultRowHeight="13.5" customHeight="1" x14ac:dyDescent="0.25"/>
  <cols>
    <col min="1" max="1" width="3" style="55" customWidth="1"/>
    <col min="2" max="2" width="2.85546875" style="55" customWidth="1"/>
    <col min="3" max="3" width="5.140625" style="55" customWidth="1"/>
    <col min="4" max="47" width="2.7109375" style="55" customWidth="1"/>
    <col min="48" max="48" width="3.42578125" style="55" customWidth="1"/>
    <col min="49" max="49" width="3.5703125" style="55" customWidth="1"/>
    <col min="50" max="51" width="3" style="55" customWidth="1"/>
    <col min="52" max="52" width="4.5703125" style="55" customWidth="1"/>
    <col min="53" max="53" width="4.28515625" style="55" customWidth="1"/>
    <col min="54" max="54" width="2.85546875" style="55" customWidth="1"/>
    <col min="55" max="55" width="3.42578125" style="55" customWidth="1"/>
    <col min="56" max="56" width="4.85546875" style="55" customWidth="1"/>
    <col min="57" max="57" width="4.5703125" style="55" customWidth="1"/>
    <col min="58" max="59" width="2.85546875" style="55" customWidth="1"/>
    <col min="60" max="61" width="12.5703125" style="55"/>
    <col min="62" max="251" width="12.5703125" style="1"/>
    <col min="252" max="252" width="5.5703125" style="1" customWidth="1"/>
    <col min="253" max="315" width="2.85546875" style="1" customWidth="1"/>
    <col min="316" max="507" width="12.5703125" style="1"/>
    <col min="508" max="508" width="5.5703125" style="1" customWidth="1"/>
    <col min="509" max="571" width="2.85546875" style="1" customWidth="1"/>
    <col min="572" max="763" width="12.5703125" style="1"/>
    <col min="764" max="764" width="5.5703125" style="1" customWidth="1"/>
    <col min="765" max="827" width="2.85546875" style="1" customWidth="1"/>
    <col min="828" max="1019" width="12.5703125" style="1"/>
    <col min="1020" max="1020" width="5.5703125" style="1" customWidth="1"/>
    <col min="1021" max="1083" width="2.85546875" style="1" customWidth="1"/>
    <col min="1084" max="1275" width="12.5703125" style="1"/>
    <col min="1276" max="1276" width="5.5703125" style="1" customWidth="1"/>
    <col min="1277" max="1339" width="2.85546875" style="1" customWidth="1"/>
    <col min="1340" max="1531" width="12.5703125" style="1"/>
    <col min="1532" max="1532" width="5.5703125" style="1" customWidth="1"/>
    <col min="1533" max="1595" width="2.85546875" style="1" customWidth="1"/>
    <col min="1596" max="1787" width="12.5703125" style="1"/>
    <col min="1788" max="1788" width="5.5703125" style="1" customWidth="1"/>
    <col min="1789" max="1851" width="2.85546875" style="1" customWidth="1"/>
    <col min="1852" max="2043" width="12.5703125" style="1"/>
    <col min="2044" max="2044" width="5.5703125" style="1" customWidth="1"/>
    <col min="2045" max="2107" width="2.85546875" style="1" customWidth="1"/>
    <col min="2108" max="2299" width="12.5703125" style="1"/>
    <col min="2300" max="2300" width="5.5703125" style="1" customWidth="1"/>
    <col min="2301" max="2363" width="2.85546875" style="1" customWidth="1"/>
    <col min="2364" max="2555" width="12.5703125" style="1"/>
    <col min="2556" max="2556" width="5.5703125" style="1" customWidth="1"/>
    <col min="2557" max="2619" width="2.85546875" style="1" customWidth="1"/>
    <col min="2620" max="2811" width="12.5703125" style="1"/>
    <col min="2812" max="2812" width="5.5703125" style="1" customWidth="1"/>
    <col min="2813" max="2875" width="2.85546875" style="1" customWidth="1"/>
    <col min="2876" max="3067" width="12.5703125" style="1"/>
    <col min="3068" max="3068" width="5.5703125" style="1" customWidth="1"/>
    <col min="3069" max="3131" width="2.85546875" style="1" customWidth="1"/>
    <col min="3132" max="3323" width="12.5703125" style="1"/>
    <col min="3324" max="3324" width="5.5703125" style="1" customWidth="1"/>
    <col min="3325" max="3387" width="2.85546875" style="1" customWidth="1"/>
    <col min="3388" max="3579" width="12.5703125" style="1"/>
    <col min="3580" max="3580" width="5.5703125" style="1" customWidth="1"/>
    <col min="3581" max="3643" width="2.85546875" style="1" customWidth="1"/>
    <col min="3644" max="3835" width="12.5703125" style="1"/>
    <col min="3836" max="3836" width="5.5703125" style="1" customWidth="1"/>
    <col min="3837" max="3899" width="2.85546875" style="1" customWidth="1"/>
    <col min="3900" max="4091" width="12.5703125" style="1"/>
    <col min="4092" max="4092" width="5.5703125" style="1" customWidth="1"/>
    <col min="4093" max="4155" width="2.85546875" style="1" customWidth="1"/>
    <col min="4156" max="4347" width="12.5703125" style="1"/>
    <col min="4348" max="4348" width="5.5703125" style="1" customWidth="1"/>
    <col min="4349" max="4411" width="2.85546875" style="1" customWidth="1"/>
    <col min="4412" max="4603" width="12.5703125" style="1"/>
    <col min="4604" max="4604" width="5.5703125" style="1" customWidth="1"/>
    <col min="4605" max="4667" width="2.85546875" style="1" customWidth="1"/>
    <col min="4668" max="4859" width="12.5703125" style="1"/>
    <col min="4860" max="4860" width="5.5703125" style="1" customWidth="1"/>
    <col min="4861" max="4923" width="2.85546875" style="1" customWidth="1"/>
    <col min="4924" max="5115" width="12.5703125" style="1"/>
    <col min="5116" max="5116" width="5.5703125" style="1" customWidth="1"/>
    <col min="5117" max="5179" width="2.85546875" style="1" customWidth="1"/>
    <col min="5180" max="5371" width="12.5703125" style="1"/>
    <col min="5372" max="5372" width="5.5703125" style="1" customWidth="1"/>
    <col min="5373" max="5435" width="2.85546875" style="1" customWidth="1"/>
    <col min="5436" max="5627" width="12.5703125" style="1"/>
    <col min="5628" max="5628" width="5.5703125" style="1" customWidth="1"/>
    <col min="5629" max="5691" width="2.85546875" style="1" customWidth="1"/>
    <col min="5692" max="5883" width="12.5703125" style="1"/>
    <col min="5884" max="5884" width="5.5703125" style="1" customWidth="1"/>
    <col min="5885" max="5947" width="2.85546875" style="1" customWidth="1"/>
    <col min="5948" max="6139" width="12.5703125" style="1"/>
    <col min="6140" max="6140" width="5.5703125" style="1" customWidth="1"/>
    <col min="6141" max="6203" width="2.85546875" style="1" customWidth="1"/>
    <col min="6204" max="6395" width="12.5703125" style="1"/>
    <col min="6396" max="6396" width="5.5703125" style="1" customWidth="1"/>
    <col min="6397" max="6459" width="2.85546875" style="1" customWidth="1"/>
    <col min="6460" max="6651" width="12.5703125" style="1"/>
    <col min="6652" max="6652" width="5.5703125" style="1" customWidth="1"/>
    <col min="6653" max="6715" width="2.85546875" style="1" customWidth="1"/>
    <col min="6716" max="6907" width="12.5703125" style="1"/>
    <col min="6908" max="6908" width="5.5703125" style="1" customWidth="1"/>
    <col min="6909" max="6971" width="2.85546875" style="1" customWidth="1"/>
    <col min="6972" max="7163" width="12.5703125" style="1"/>
    <col min="7164" max="7164" width="5.5703125" style="1" customWidth="1"/>
    <col min="7165" max="7227" width="2.85546875" style="1" customWidth="1"/>
    <col min="7228" max="7419" width="12.5703125" style="1"/>
    <col min="7420" max="7420" width="5.5703125" style="1" customWidth="1"/>
    <col min="7421" max="7483" width="2.85546875" style="1" customWidth="1"/>
    <col min="7484" max="7675" width="12.5703125" style="1"/>
    <col min="7676" max="7676" width="5.5703125" style="1" customWidth="1"/>
    <col min="7677" max="7739" width="2.85546875" style="1" customWidth="1"/>
    <col min="7740" max="7931" width="12.5703125" style="1"/>
    <col min="7932" max="7932" width="5.5703125" style="1" customWidth="1"/>
    <col min="7933" max="7995" width="2.85546875" style="1" customWidth="1"/>
    <col min="7996" max="8187" width="12.5703125" style="1"/>
    <col min="8188" max="8188" width="5.5703125" style="1" customWidth="1"/>
    <col min="8189" max="8251" width="2.85546875" style="1" customWidth="1"/>
    <col min="8252" max="8443" width="12.5703125" style="1"/>
    <col min="8444" max="8444" width="5.5703125" style="1" customWidth="1"/>
    <col min="8445" max="8507" width="2.85546875" style="1" customWidth="1"/>
    <col min="8508" max="8699" width="12.5703125" style="1"/>
    <col min="8700" max="8700" width="5.5703125" style="1" customWidth="1"/>
    <col min="8701" max="8763" width="2.85546875" style="1" customWidth="1"/>
    <col min="8764" max="8955" width="12.5703125" style="1"/>
    <col min="8956" max="8956" width="5.5703125" style="1" customWidth="1"/>
    <col min="8957" max="9019" width="2.85546875" style="1" customWidth="1"/>
    <col min="9020" max="9211" width="12.5703125" style="1"/>
    <col min="9212" max="9212" width="5.5703125" style="1" customWidth="1"/>
    <col min="9213" max="9275" width="2.85546875" style="1" customWidth="1"/>
    <col min="9276" max="9467" width="12.5703125" style="1"/>
    <col min="9468" max="9468" width="5.5703125" style="1" customWidth="1"/>
    <col min="9469" max="9531" width="2.85546875" style="1" customWidth="1"/>
    <col min="9532" max="9723" width="12.5703125" style="1"/>
    <col min="9724" max="9724" width="5.5703125" style="1" customWidth="1"/>
    <col min="9725" max="9787" width="2.85546875" style="1" customWidth="1"/>
    <col min="9788" max="9979" width="12.5703125" style="1"/>
    <col min="9980" max="9980" width="5.5703125" style="1" customWidth="1"/>
    <col min="9981" max="10043" width="2.85546875" style="1" customWidth="1"/>
    <col min="10044" max="10235" width="12.5703125" style="1"/>
    <col min="10236" max="10236" width="5.5703125" style="1" customWidth="1"/>
    <col min="10237" max="10299" width="2.85546875" style="1" customWidth="1"/>
    <col min="10300" max="10491" width="12.5703125" style="1"/>
    <col min="10492" max="10492" width="5.5703125" style="1" customWidth="1"/>
    <col min="10493" max="10555" width="2.85546875" style="1" customWidth="1"/>
    <col min="10556" max="10747" width="12.5703125" style="1"/>
    <col min="10748" max="10748" width="5.5703125" style="1" customWidth="1"/>
    <col min="10749" max="10811" width="2.85546875" style="1" customWidth="1"/>
    <col min="10812" max="11003" width="12.5703125" style="1"/>
    <col min="11004" max="11004" width="5.5703125" style="1" customWidth="1"/>
    <col min="11005" max="11067" width="2.85546875" style="1" customWidth="1"/>
    <col min="11068" max="11259" width="12.5703125" style="1"/>
    <col min="11260" max="11260" width="5.5703125" style="1" customWidth="1"/>
    <col min="11261" max="11323" width="2.85546875" style="1" customWidth="1"/>
    <col min="11324" max="11515" width="12.5703125" style="1"/>
    <col min="11516" max="11516" width="5.5703125" style="1" customWidth="1"/>
    <col min="11517" max="11579" width="2.85546875" style="1" customWidth="1"/>
    <col min="11580" max="11771" width="12.5703125" style="1"/>
    <col min="11772" max="11772" width="5.5703125" style="1" customWidth="1"/>
    <col min="11773" max="11835" width="2.85546875" style="1" customWidth="1"/>
    <col min="11836" max="12027" width="12.5703125" style="1"/>
    <col min="12028" max="12028" width="5.5703125" style="1" customWidth="1"/>
    <col min="12029" max="12091" width="2.85546875" style="1" customWidth="1"/>
    <col min="12092" max="12283" width="12.5703125" style="1"/>
    <col min="12284" max="12284" width="5.5703125" style="1" customWidth="1"/>
    <col min="12285" max="12347" width="2.85546875" style="1" customWidth="1"/>
    <col min="12348" max="12539" width="12.5703125" style="1"/>
    <col min="12540" max="12540" width="5.5703125" style="1" customWidth="1"/>
    <col min="12541" max="12603" width="2.85546875" style="1" customWidth="1"/>
    <col min="12604" max="12795" width="12.5703125" style="1"/>
    <col min="12796" max="12796" width="5.5703125" style="1" customWidth="1"/>
    <col min="12797" max="12859" width="2.85546875" style="1" customWidth="1"/>
    <col min="12860" max="13051" width="12.5703125" style="1"/>
    <col min="13052" max="13052" width="5.5703125" style="1" customWidth="1"/>
    <col min="13053" max="13115" width="2.85546875" style="1" customWidth="1"/>
    <col min="13116" max="13307" width="12.5703125" style="1"/>
    <col min="13308" max="13308" width="5.5703125" style="1" customWidth="1"/>
    <col min="13309" max="13371" width="2.85546875" style="1" customWidth="1"/>
    <col min="13372" max="13563" width="12.5703125" style="1"/>
    <col min="13564" max="13564" width="5.5703125" style="1" customWidth="1"/>
    <col min="13565" max="13627" width="2.85546875" style="1" customWidth="1"/>
    <col min="13628" max="13819" width="12.5703125" style="1"/>
    <col min="13820" max="13820" width="5.5703125" style="1" customWidth="1"/>
    <col min="13821" max="13883" width="2.85546875" style="1" customWidth="1"/>
    <col min="13884" max="14075" width="12.5703125" style="1"/>
    <col min="14076" max="14076" width="5.5703125" style="1" customWidth="1"/>
    <col min="14077" max="14139" width="2.85546875" style="1" customWidth="1"/>
    <col min="14140" max="14331" width="12.5703125" style="1"/>
    <col min="14332" max="14332" width="5.5703125" style="1" customWidth="1"/>
    <col min="14333" max="14395" width="2.85546875" style="1" customWidth="1"/>
    <col min="14396" max="14587" width="12.5703125" style="1"/>
    <col min="14588" max="14588" width="5.5703125" style="1" customWidth="1"/>
    <col min="14589" max="14651" width="2.85546875" style="1" customWidth="1"/>
    <col min="14652" max="14843" width="12.5703125" style="1"/>
    <col min="14844" max="14844" width="5.5703125" style="1" customWidth="1"/>
    <col min="14845" max="14907" width="2.85546875" style="1" customWidth="1"/>
    <col min="14908" max="15099" width="12.5703125" style="1"/>
    <col min="15100" max="15100" width="5.5703125" style="1" customWidth="1"/>
    <col min="15101" max="15163" width="2.85546875" style="1" customWidth="1"/>
    <col min="15164" max="15355" width="12.5703125" style="1"/>
    <col min="15356" max="15356" width="5.5703125" style="1" customWidth="1"/>
    <col min="15357" max="15419" width="2.85546875" style="1" customWidth="1"/>
    <col min="15420" max="15611" width="12.5703125" style="1"/>
    <col min="15612" max="15612" width="5.5703125" style="1" customWidth="1"/>
    <col min="15613" max="15675" width="2.85546875" style="1" customWidth="1"/>
    <col min="15676" max="15867" width="12.5703125" style="1"/>
    <col min="15868" max="15868" width="5.5703125" style="1" customWidth="1"/>
    <col min="15869" max="15931" width="2.85546875" style="1" customWidth="1"/>
    <col min="15932" max="16123" width="12.5703125" style="1"/>
    <col min="16124" max="16124" width="5.5703125" style="1" customWidth="1"/>
    <col min="16125" max="16187" width="2.85546875" style="1" customWidth="1"/>
    <col min="16188" max="16384" width="12.5703125" style="1"/>
  </cols>
  <sheetData>
    <row r="1" spans="1:57" ht="13.5" customHeight="1" x14ac:dyDescent="0.25">
      <c r="AL1" s="620" t="s">
        <v>53</v>
      </c>
      <c r="AM1" s="620"/>
      <c r="AN1" s="620"/>
      <c r="AO1" s="620"/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</row>
    <row r="2" spans="1:57" ht="13.5" customHeight="1" x14ac:dyDescent="0.25">
      <c r="AL2" s="620" t="s">
        <v>56</v>
      </c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</row>
    <row r="3" spans="1:57" ht="13.5" customHeight="1" x14ac:dyDescent="0.25">
      <c r="AL3" s="620" t="s">
        <v>54</v>
      </c>
      <c r="AM3" s="620"/>
      <c r="AN3" s="620"/>
      <c r="AO3" s="620"/>
      <c r="AP3" s="620"/>
      <c r="AQ3" s="620"/>
      <c r="AR3" s="620"/>
      <c r="AS3" s="620"/>
      <c r="AT3" s="620"/>
      <c r="AU3" s="620"/>
      <c r="AV3" s="620"/>
      <c r="AW3" s="620"/>
      <c r="AX3" s="620"/>
      <c r="AY3" s="620"/>
      <c r="AZ3" s="620"/>
      <c r="BA3" s="620"/>
      <c r="BB3" s="620"/>
      <c r="BC3" s="620"/>
      <c r="BD3" s="620"/>
      <c r="BE3" s="620"/>
    </row>
    <row r="4" spans="1:57" ht="13.5" customHeight="1" x14ac:dyDescent="0.25">
      <c r="AL4" s="620" t="s">
        <v>55</v>
      </c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</row>
    <row r="5" spans="1:57" ht="13.5" customHeight="1" x14ac:dyDescent="0.25">
      <c r="A5" s="621" t="s">
        <v>51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</row>
    <row r="6" spans="1:57" ht="33.75" customHeight="1" thickBot="1" x14ac:dyDescent="0.3">
      <c r="A6" s="619" t="s">
        <v>62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</row>
    <row r="7" spans="1:57" s="2" customFormat="1" ht="15.75" customHeight="1" thickBot="1" x14ac:dyDescent="0.25">
      <c r="A7" s="657" t="s">
        <v>13</v>
      </c>
      <c r="B7" s="622" t="s">
        <v>14</v>
      </c>
      <c r="C7" s="81" t="s">
        <v>15</v>
      </c>
      <c r="D7" s="625" t="s">
        <v>0</v>
      </c>
      <c r="E7" s="626"/>
      <c r="F7" s="626"/>
      <c r="G7" s="626"/>
      <c r="H7" s="627"/>
      <c r="I7" s="648" t="s">
        <v>1</v>
      </c>
      <c r="J7" s="649"/>
      <c r="K7" s="649"/>
      <c r="L7" s="650"/>
      <c r="M7" s="625" t="s">
        <v>2</v>
      </c>
      <c r="N7" s="626"/>
      <c r="O7" s="626"/>
      <c r="P7" s="626"/>
      <c r="Q7" s="627"/>
      <c r="R7" s="625" t="s">
        <v>3</v>
      </c>
      <c r="S7" s="626"/>
      <c r="T7" s="626"/>
      <c r="U7" s="627"/>
      <c r="V7" s="625" t="s">
        <v>4</v>
      </c>
      <c r="W7" s="626"/>
      <c r="X7" s="626"/>
      <c r="Y7" s="626"/>
      <c r="Z7" s="627"/>
      <c r="AA7" s="625" t="s">
        <v>5</v>
      </c>
      <c r="AB7" s="626"/>
      <c r="AC7" s="626"/>
      <c r="AD7" s="627"/>
      <c r="AE7" s="625" t="s">
        <v>6</v>
      </c>
      <c r="AF7" s="626"/>
      <c r="AG7" s="626"/>
      <c r="AH7" s="627"/>
      <c r="AI7" s="625" t="s">
        <v>7</v>
      </c>
      <c r="AJ7" s="626"/>
      <c r="AK7" s="626"/>
      <c r="AL7" s="627"/>
      <c r="AM7" s="625" t="s">
        <v>8</v>
      </c>
      <c r="AN7" s="626"/>
      <c r="AO7" s="626"/>
      <c r="AP7" s="626"/>
      <c r="AQ7" s="627"/>
      <c r="AR7" s="625" t="s">
        <v>9</v>
      </c>
      <c r="AS7" s="626"/>
      <c r="AT7" s="626"/>
      <c r="AU7" s="627"/>
      <c r="AV7" s="672" t="s">
        <v>10</v>
      </c>
      <c r="AW7" s="647"/>
      <c r="AX7" s="98" t="s">
        <v>11</v>
      </c>
      <c r="AY7" s="648" t="s">
        <v>34</v>
      </c>
      <c r="AZ7" s="649"/>
      <c r="BA7" s="650"/>
      <c r="BB7" s="648" t="s">
        <v>33</v>
      </c>
      <c r="BC7" s="649"/>
      <c r="BD7" s="649"/>
      <c r="BE7" s="638" t="s">
        <v>38</v>
      </c>
    </row>
    <row r="8" spans="1:57" s="2" customFormat="1" ht="15.75" customHeight="1" thickBot="1" x14ac:dyDescent="0.25">
      <c r="A8" s="658"/>
      <c r="B8" s="623"/>
      <c r="C8" s="186" t="s">
        <v>41</v>
      </c>
      <c r="D8" s="20"/>
      <c r="E8" s="21">
        <v>36</v>
      </c>
      <c r="F8" s="21">
        <v>37</v>
      </c>
      <c r="G8" s="21">
        <v>38</v>
      </c>
      <c r="H8" s="163">
        <v>39</v>
      </c>
      <c r="I8" s="20">
        <v>40</v>
      </c>
      <c r="J8" s="21">
        <v>41</v>
      </c>
      <c r="K8" s="21">
        <v>42</v>
      </c>
      <c r="L8" s="22">
        <v>43</v>
      </c>
      <c r="M8" s="173">
        <v>44</v>
      </c>
      <c r="N8" s="174">
        <v>45</v>
      </c>
      <c r="O8" s="174">
        <v>46</v>
      </c>
      <c r="P8" s="174">
        <v>47</v>
      </c>
      <c r="Q8" s="175">
        <v>48</v>
      </c>
      <c r="R8" s="178">
        <v>49</v>
      </c>
      <c r="S8" s="174">
        <v>50</v>
      </c>
      <c r="T8" s="174">
        <v>51</v>
      </c>
      <c r="U8" s="175">
        <v>52</v>
      </c>
      <c r="V8" s="178">
        <v>1</v>
      </c>
      <c r="W8" s="174">
        <v>2</v>
      </c>
      <c r="X8" s="174">
        <v>3</v>
      </c>
      <c r="Y8" s="174">
        <v>4</v>
      </c>
      <c r="Z8" s="175">
        <v>5</v>
      </c>
      <c r="AA8" s="178">
        <v>6</v>
      </c>
      <c r="AB8" s="174">
        <v>7</v>
      </c>
      <c r="AC8" s="174">
        <v>8</v>
      </c>
      <c r="AD8" s="175">
        <v>9</v>
      </c>
      <c r="AE8" s="178">
        <v>10</v>
      </c>
      <c r="AF8" s="174">
        <v>11</v>
      </c>
      <c r="AG8" s="174">
        <v>12</v>
      </c>
      <c r="AH8" s="175">
        <v>13</v>
      </c>
      <c r="AI8" s="178">
        <v>14</v>
      </c>
      <c r="AJ8" s="174">
        <v>15</v>
      </c>
      <c r="AK8" s="174">
        <v>16</v>
      </c>
      <c r="AL8" s="175">
        <v>17</v>
      </c>
      <c r="AM8" s="178">
        <v>18</v>
      </c>
      <c r="AN8" s="174">
        <v>19</v>
      </c>
      <c r="AO8" s="174">
        <v>20</v>
      </c>
      <c r="AP8" s="174">
        <v>21</v>
      </c>
      <c r="AQ8" s="175">
        <v>22</v>
      </c>
      <c r="AR8" s="178">
        <v>23</v>
      </c>
      <c r="AS8" s="174">
        <v>24</v>
      </c>
      <c r="AT8" s="174">
        <v>25</v>
      </c>
      <c r="AU8" s="175">
        <v>26</v>
      </c>
      <c r="AV8" s="20">
        <v>27</v>
      </c>
      <c r="AW8" s="89" t="s">
        <v>30</v>
      </c>
      <c r="AX8" s="171" t="s">
        <v>31</v>
      </c>
      <c r="AY8" s="651"/>
      <c r="AZ8" s="652"/>
      <c r="BA8" s="653"/>
      <c r="BB8" s="651"/>
      <c r="BC8" s="652"/>
      <c r="BD8" s="652"/>
      <c r="BE8" s="639"/>
    </row>
    <row r="9" spans="1:57" s="2" customFormat="1" ht="10.5" customHeight="1" x14ac:dyDescent="0.2">
      <c r="A9" s="658"/>
      <c r="B9" s="673"/>
      <c r="C9" s="23" t="s">
        <v>20</v>
      </c>
      <c r="D9" s="50"/>
      <c r="E9" s="88">
        <v>2</v>
      </c>
      <c r="F9" s="156">
        <v>9</v>
      </c>
      <c r="G9" s="156">
        <v>16</v>
      </c>
      <c r="H9" s="164">
        <v>23</v>
      </c>
      <c r="I9" s="169">
        <v>30</v>
      </c>
      <c r="J9" s="170">
        <v>7</v>
      </c>
      <c r="K9" s="170">
        <v>14</v>
      </c>
      <c r="L9" s="172">
        <v>21</v>
      </c>
      <c r="M9" s="158">
        <v>28</v>
      </c>
      <c r="N9" s="179">
        <v>4</v>
      </c>
      <c r="O9" s="156">
        <v>11</v>
      </c>
      <c r="P9" s="156">
        <v>18</v>
      </c>
      <c r="Q9" s="164">
        <v>25</v>
      </c>
      <c r="R9" s="158">
        <v>2</v>
      </c>
      <c r="S9" s="156">
        <v>9</v>
      </c>
      <c r="T9" s="156">
        <v>16</v>
      </c>
      <c r="U9" s="164">
        <v>23</v>
      </c>
      <c r="V9" s="158">
        <v>30</v>
      </c>
      <c r="W9" s="179">
        <v>6</v>
      </c>
      <c r="X9" s="156">
        <v>13</v>
      </c>
      <c r="Y9" s="156">
        <v>20</v>
      </c>
      <c r="Z9" s="164">
        <v>27</v>
      </c>
      <c r="AA9" s="158">
        <v>3</v>
      </c>
      <c r="AB9" s="156">
        <v>10</v>
      </c>
      <c r="AC9" s="156">
        <v>17</v>
      </c>
      <c r="AD9" s="181">
        <v>24</v>
      </c>
      <c r="AE9" s="158">
        <v>2</v>
      </c>
      <c r="AF9" s="179">
        <v>9</v>
      </c>
      <c r="AG9" s="156">
        <v>16</v>
      </c>
      <c r="AH9" s="164">
        <v>23</v>
      </c>
      <c r="AI9" s="158">
        <v>30</v>
      </c>
      <c r="AJ9" s="156">
        <v>6</v>
      </c>
      <c r="AK9" s="156">
        <v>13</v>
      </c>
      <c r="AL9" s="164">
        <v>20</v>
      </c>
      <c r="AM9" s="158">
        <v>27</v>
      </c>
      <c r="AN9" s="156">
        <v>4</v>
      </c>
      <c r="AO9" s="179">
        <v>11</v>
      </c>
      <c r="AP9" s="156">
        <v>18</v>
      </c>
      <c r="AQ9" s="164">
        <v>25</v>
      </c>
      <c r="AR9" s="158">
        <v>1</v>
      </c>
      <c r="AS9" s="156">
        <v>8</v>
      </c>
      <c r="AT9" s="156">
        <v>15</v>
      </c>
      <c r="AU9" s="157">
        <v>22</v>
      </c>
      <c r="AV9" s="159">
        <v>29</v>
      </c>
      <c r="AW9" s="666" t="s">
        <v>39</v>
      </c>
      <c r="AX9" s="669" t="s">
        <v>40</v>
      </c>
      <c r="AY9" s="651"/>
      <c r="AZ9" s="652"/>
      <c r="BA9" s="653"/>
      <c r="BB9" s="651"/>
      <c r="BC9" s="652"/>
      <c r="BD9" s="652"/>
      <c r="BE9" s="639"/>
    </row>
    <row r="10" spans="1:57" s="2" customFormat="1" ht="10.5" customHeight="1" x14ac:dyDescent="0.2">
      <c r="A10" s="658"/>
      <c r="B10" s="673"/>
      <c r="C10" s="24" t="s">
        <v>21</v>
      </c>
      <c r="D10" s="9"/>
      <c r="E10" s="88">
        <v>3</v>
      </c>
      <c r="F10" s="88">
        <v>10</v>
      </c>
      <c r="G10" s="88">
        <v>17</v>
      </c>
      <c r="H10" s="165">
        <v>24</v>
      </c>
      <c r="I10" s="84">
        <v>1</v>
      </c>
      <c r="J10" s="82">
        <v>8</v>
      </c>
      <c r="K10" s="82">
        <v>15</v>
      </c>
      <c r="L10" s="167">
        <v>22</v>
      </c>
      <c r="M10" s="84">
        <v>29</v>
      </c>
      <c r="N10" s="180">
        <v>5</v>
      </c>
      <c r="O10" s="82">
        <v>12</v>
      </c>
      <c r="P10" s="82">
        <v>19</v>
      </c>
      <c r="Q10" s="167">
        <v>26</v>
      </c>
      <c r="R10" s="84">
        <v>3</v>
      </c>
      <c r="S10" s="82">
        <v>10</v>
      </c>
      <c r="T10" s="82">
        <v>17</v>
      </c>
      <c r="U10" s="167">
        <v>24</v>
      </c>
      <c r="V10" s="84">
        <v>31</v>
      </c>
      <c r="W10" s="176">
        <v>7</v>
      </c>
      <c r="X10" s="82">
        <v>14</v>
      </c>
      <c r="Y10" s="82">
        <v>21</v>
      </c>
      <c r="Z10" s="167">
        <v>28</v>
      </c>
      <c r="AA10" s="84">
        <v>4</v>
      </c>
      <c r="AB10" s="82">
        <v>11</v>
      </c>
      <c r="AC10" s="82">
        <v>18</v>
      </c>
      <c r="AD10" s="167">
        <v>25</v>
      </c>
      <c r="AE10" s="45">
        <v>3</v>
      </c>
      <c r="AF10" s="46">
        <v>10</v>
      </c>
      <c r="AG10" s="46">
        <v>17</v>
      </c>
      <c r="AH10" s="166">
        <v>24</v>
      </c>
      <c r="AI10" s="45">
        <v>31</v>
      </c>
      <c r="AJ10" s="46">
        <v>7</v>
      </c>
      <c r="AK10" s="46">
        <v>14</v>
      </c>
      <c r="AL10" s="166">
        <v>21</v>
      </c>
      <c r="AM10" s="45">
        <v>28</v>
      </c>
      <c r="AN10" s="46">
        <v>5</v>
      </c>
      <c r="AO10" s="46">
        <v>12</v>
      </c>
      <c r="AP10" s="46">
        <v>19</v>
      </c>
      <c r="AQ10" s="166">
        <v>26</v>
      </c>
      <c r="AR10" s="45">
        <v>2</v>
      </c>
      <c r="AS10" s="46">
        <v>9</v>
      </c>
      <c r="AT10" s="46">
        <v>16</v>
      </c>
      <c r="AU10" s="10">
        <v>23</v>
      </c>
      <c r="AV10" s="183">
        <v>30</v>
      </c>
      <c r="AW10" s="667"/>
      <c r="AX10" s="670"/>
      <c r="AY10" s="651"/>
      <c r="AZ10" s="652"/>
      <c r="BA10" s="653"/>
      <c r="BB10" s="651"/>
      <c r="BC10" s="652"/>
      <c r="BD10" s="652"/>
      <c r="BE10" s="639"/>
    </row>
    <row r="11" spans="1:57" s="2" customFormat="1" ht="10.5" customHeight="1" x14ac:dyDescent="0.2">
      <c r="A11" s="658"/>
      <c r="B11" s="673"/>
      <c r="C11" s="24" t="s">
        <v>22</v>
      </c>
      <c r="D11" s="84"/>
      <c r="E11" s="46">
        <v>4</v>
      </c>
      <c r="F11" s="46">
        <v>11</v>
      </c>
      <c r="G11" s="46">
        <v>18</v>
      </c>
      <c r="H11" s="166">
        <v>25</v>
      </c>
      <c r="I11" s="45">
        <v>2</v>
      </c>
      <c r="J11" s="46">
        <v>9</v>
      </c>
      <c r="K11" s="46">
        <v>16</v>
      </c>
      <c r="L11" s="166">
        <v>23</v>
      </c>
      <c r="M11" s="45">
        <v>30</v>
      </c>
      <c r="N11" s="46">
        <v>6</v>
      </c>
      <c r="O11" s="46">
        <v>13</v>
      </c>
      <c r="P11" s="46">
        <v>20</v>
      </c>
      <c r="Q11" s="166">
        <v>27</v>
      </c>
      <c r="R11" s="45">
        <v>4</v>
      </c>
      <c r="S11" s="46">
        <v>11</v>
      </c>
      <c r="T11" s="46">
        <v>18</v>
      </c>
      <c r="U11" s="166">
        <v>25</v>
      </c>
      <c r="V11" s="8">
        <v>1</v>
      </c>
      <c r="W11" s="11">
        <v>8</v>
      </c>
      <c r="X11" s="46">
        <v>15</v>
      </c>
      <c r="Y11" s="46">
        <v>22</v>
      </c>
      <c r="Z11" s="166">
        <v>29</v>
      </c>
      <c r="AA11" s="45">
        <v>5</v>
      </c>
      <c r="AB11" s="46">
        <v>12</v>
      </c>
      <c r="AC11" s="46">
        <v>19</v>
      </c>
      <c r="AD11" s="166">
        <v>26</v>
      </c>
      <c r="AE11" s="84">
        <v>4</v>
      </c>
      <c r="AF11" s="82">
        <v>11</v>
      </c>
      <c r="AG11" s="82">
        <v>18</v>
      </c>
      <c r="AH11" s="167">
        <v>25</v>
      </c>
      <c r="AI11" s="84">
        <v>1</v>
      </c>
      <c r="AJ11" s="82">
        <v>8</v>
      </c>
      <c r="AK11" s="82">
        <v>15</v>
      </c>
      <c r="AL11" s="167">
        <v>22</v>
      </c>
      <c r="AM11" s="84">
        <v>29</v>
      </c>
      <c r="AN11" s="82">
        <v>6</v>
      </c>
      <c r="AO11" s="82">
        <v>13</v>
      </c>
      <c r="AP11" s="82">
        <v>20</v>
      </c>
      <c r="AQ11" s="167">
        <v>27</v>
      </c>
      <c r="AR11" s="84">
        <v>3</v>
      </c>
      <c r="AS11" s="82">
        <v>10</v>
      </c>
      <c r="AT11" s="82">
        <v>17</v>
      </c>
      <c r="AU11" s="83">
        <v>24</v>
      </c>
      <c r="AV11" s="182">
        <v>1</v>
      </c>
      <c r="AW11" s="667"/>
      <c r="AX11" s="670"/>
      <c r="AY11" s="651"/>
      <c r="AZ11" s="652"/>
      <c r="BA11" s="653"/>
      <c r="BB11" s="651"/>
      <c r="BC11" s="652"/>
      <c r="BD11" s="652"/>
      <c r="BE11" s="639"/>
    </row>
    <row r="12" spans="1:57" s="2" customFormat="1" ht="10.5" customHeight="1" x14ac:dyDescent="0.2">
      <c r="A12" s="658"/>
      <c r="B12" s="673"/>
      <c r="C12" s="24" t="s">
        <v>16</v>
      </c>
      <c r="D12" s="45"/>
      <c r="E12" s="6">
        <v>5</v>
      </c>
      <c r="F12" s="6">
        <v>12</v>
      </c>
      <c r="G12" s="6">
        <v>19</v>
      </c>
      <c r="H12" s="167">
        <v>26</v>
      </c>
      <c r="I12" s="84">
        <v>3</v>
      </c>
      <c r="J12" s="82">
        <v>10</v>
      </c>
      <c r="K12" s="82">
        <v>17</v>
      </c>
      <c r="L12" s="167">
        <v>24</v>
      </c>
      <c r="M12" s="5">
        <v>31</v>
      </c>
      <c r="N12" s="6">
        <v>7</v>
      </c>
      <c r="O12" s="6">
        <v>14</v>
      </c>
      <c r="P12" s="6">
        <v>21</v>
      </c>
      <c r="Q12" s="177">
        <v>28</v>
      </c>
      <c r="R12" s="5">
        <v>5</v>
      </c>
      <c r="S12" s="6">
        <v>12</v>
      </c>
      <c r="T12" s="6">
        <v>19</v>
      </c>
      <c r="U12" s="177">
        <v>26</v>
      </c>
      <c r="V12" s="8">
        <v>2</v>
      </c>
      <c r="W12" s="6">
        <v>9</v>
      </c>
      <c r="X12" s="6">
        <v>16</v>
      </c>
      <c r="Y12" s="6">
        <v>23</v>
      </c>
      <c r="Z12" s="177">
        <v>30</v>
      </c>
      <c r="AA12" s="5">
        <v>6</v>
      </c>
      <c r="AB12" s="6">
        <v>13</v>
      </c>
      <c r="AC12" s="6">
        <v>20</v>
      </c>
      <c r="AD12" s="166">
        <v>27</v>
      </c>
      <c r="AE12" s="45">
        <v>5</v>
      </c>
      <c r="AF12" s="46">
        <v>12</v>
      </c>
      <c r="AG12" s="46">
        <v>19</v>
      </c>
      <c r="AH12" s="166">
        <v>26</v>
      </c>
      <c r="AI12" s="45">
        <v>2</v>
      </c>
      <c r="AJ12" s="46">
        <v>9</v>
      </c>
      <c r="AK12" s="46">
        <v>16</v>
      </c>
      <c r="AL12" s="166">
        <v>23</v>
      </c>
      <c r="AM12" s="45">
        <v>30</v>
      </c>
      <c r="AN12" s="46">
        <v>7</v>
      </c>
      <c r="AO12" s="46">
        <v>14</v>
      </c>
      <c r="AP12" s="46">
        <v>21</v>
      </c>
      <c r="AQ12" s="166">
        <v>28</v>
      </c>
      <c r="AR12" s="45">
        <v>4</v>
      </c>
      <c r="AS12" s="46">
        <v>11</v>
      </c>
      <c r="AT12" s="46">
        <v>18</v>
      </c>
      <c r="AU12" s="10">
        <v>25</v>
      </c>
      <c r="AV12" s="184">
        <v>2</v>
      </c>
      <c r="AW12" s="667"/>
      <c r="AX12" s="670"/>
      <c r="AY12" s="651"/>
      <c r="AZ12" s="652"/>
      <c r="BA12" s="653"/>
      <c r="BB12" s="651"/>
      <c r="BC12" s="652"/>
      <c r="BD12" s="652"/>
      <c r="BE12" s="639"/>
    </row>
    <row r="13" spans="1:57" s="2" customFormat="1" ht="10.5" customHeight="1" x14ac:dyDescent="0.2">
      <c r="A13" s="658"/>
      <c r="B13" s="673"/>
      <c r="C13" s="24" t="s">
        <v>17</v>
      </c>
      <c r="D13" s="5"/>
      <c r="E13" s="46">
        <v>6</v>
      </c>
      <c r="F13" s="82">
        <v>13</v>
      </c>
      <c r="G13" s="46">
        <v>20</v>
      </c>
      <c r="H13" s="166">
        <v>27</v>
      </c>
      <c r="I13" s="45">
        <v>4</v>
      </c>
      <c r="J13" s="46">
        <v>11</v>
      </c>
      <c r="K13" s="46">
        <v>18</v>
      </c>
      <c r="L13" s="166">
        <v>25</v>
      </c>
      <c r="M13" s="45">
        <v>1</v>
      </c>
      <c r="N13" s="46">
        <v>8</v>
      </c>
      <c r="O13" s="46">
        <v>15</v>
      </c>
      <c r="P13" s="46">
        <v>22</v>
      </c>
      <c r="Q13" s="166">
        <v>29</v>
      </c>
      <c r="R13" s="45">
        <v>6</v>
      </c>
      <c r="S13" s="46">
        <v>13</v>
      </c>
      <c r="T13" s="46">
        <v>20</v>
      </c>
      <c r="U13" s="166">
        <v>27</v>
      </c>
      <c r="V13" s="8">
        <v>3</v>
      </c>
      <c r="W13" s="6">
        <v>10</v>
      </c>
      <c r="X13" s="46">
        <v>17</v>
      </c>
      <c r="Y13" s="46">
        <v>24</v>
      </c>
      <c r="Z13" s="166">
        <v>31</v>
      </c>
      <c r="AA13" s="45">
        <v>7</v>
      </c>
      <c r="AB13" s="46">
        <v>14</v>
      </c>
      <c r="AC13" s="46">
        <v>21</v>
      </c>
      <c r="AD13" s="166">
        <v>28</v>
      </c>
      <c r="AE13" s="5">
        <v>6</v>
      </c>
      <c r="AF13" s="6">
        <v>13</v>
      </c>
      <c r="AG13" s="6">
        <v>20</v>
      </c>
      <c r="AH13" s="177">
        <v>27</v>
      </c>
      <c r="AI13" s="5">
        <v>3</v>
      </c>
      <c r="AJ13" s="6">
        <v>10</v>
      </c>
      <c r="AK13" s="6">
        <v>17</v>
      </c>
      <c r="AL13" s="177">
        <v>24</v>
      </c>
      <c r="AM13" s="8">
        <v>1</v>
      </c>
      <c r="AN13" s="6">
        <v>8</v>
      </c>
      <c r="AO13" s="6">
        <v>15</v>
      </c>
      <c r="AP13" s="6">
        <v>22</v>
      </c>
      <c r="AQ13" s="177">
        <v>29</v>
      </c>
      <c r="AR13" s="5">
        <v>5</v>
      </c>
      <c r="AS13" s="11">
        <v>12</v>
      </c>
      <c r="AT13" s="6">
        <v>19</v>
      </c>
      <c r="AU13" s="7">
        <v>26</v>
      </c>
      <c r="AV13" s="182">
        <v>3</v>
      </c>
      <c r="AW13" s="667"/>
      <c r="AX13" s="670"/>
      <c r="AY13" s="651"/>
      <c r="AZ13" s="652"/>
      <c r="BA13" s="653"/>
      <c r="BB13" s="651"/>
      <c r="BC13" s="652"/>
      <c r="BD13" s="652"/>
      <c r="BE13" s="639"/>
    </row>
    <row r="14" spans="1:57" s="2" customFormat="1" ht="10.5" customHeight="1" x14ac:dyDescent="0.2">
      <c r="A14" s="658"/>
      <c r="B14" s="673"/>
      <c r="C14" s="24" t="s">
        <v>18</v>
      </c>
      <c r="D14" s="5"/>
      <c r="E14" s="6">
        <v>7</v>
      </c>
      <c r="F14" s="46">
        <v>14</v>
      </c>
      <c r="G14" s="6">
        <v>21</v>
      </c>
      <c r="H14" s="167">
        <v>28</v>
      </c>
      <c r="I14" s="84">
        <v>5</v>
      </c>
      <c r="J14" s="82">
        <v>12</v>
      </c>
      <c r="K14" s="82">
        <v>19</v>
      </c>
      <c r="L14" s="167">
        <v>26</v>
      </c>
      <c r="M14" s="5">
        <v>2</v>
      </c>
      <c r="N14" s="6">
        <v>9</v>
      </c>
      <c r="O14" s="6">
        <v>16</v>
      </c>
      <c r="P14" s="6">
        <v>23</v>
      </c>
      <c r="Q14" s="177">
        <v>30</v>
      </c>
      <c r="R14" s="5">
        <v>7</v>
      </c>
      <c r="S14" s="6">
        <v>14</v>
      </c>
      <c r="T14" s="6">
        <v>21</v>
      </c>
      <c r="U14" s="177">
        <v>28</v>
      </c>
      <c r="V14" s="8">
        <v>4</v>
      </c>
      <c r="W14" s="6">
        <v>11</v>
      </c>
      <c r="X14" s="6">
        <v>18</v>
      </c>
      <c r="Y14" s="6">
        <v>25</v>
      </c>
      <c r="Z14" s="177">
        <v>1</v>
      </c>
      <c r="AA14" s="5">
        <v>8</v>
      </c>
      <c r="AB14" s="6">
        <v>15</v>
      </c>
      <c r="AC14" s="6">
        <v>22</v>
      </c>
      <c r="AD14" s="166">
        <v>29</v>
      </c>
      <c r="AE14" s="45">
        <v>7</v>
      </c>
      <c r="AF14" s="46">
        <v>14</v>
      </c>
      <c r="AG14" s="46">
        <v>21</v>
      </c>
      <c r="AH14" s="166">
        <v>28</v>
      </c>
      <c r="AI14" s="45">
        <v>4</v>
      </c>
      <c r="AJ14" s="46">
        <v>11</v>
      </c>
      <c r="AK14" s="46">
        <v>18</v>
      </c>
      <c r="AL14" s="166">
        <v>25</v>
      </c>
      <c r="AM14" s="45">
        <v>2</v>
      </c>
      <c r="AN14" s="11">
        <v>9</v>
      </c>
      <c r="AO14" s="46">
        <v>16</v>
      </c>
      <c r="AP14" s="46">
        <v>23</v>
      </c>
      <c r="AQ14" s="166">
        <v>30</v>
      </c>
      <c r="AR14" s="45">
        <v>6</v>
      </c>
      <c r="AS14" s="46">
        <v>13</v>
      </c>
      <c r="AT14" s="46">
        <v>20</v>
      </c>
      <c r="AU14" s="10">
        <v>27</v>
      </c>
      <c r="AV14" s="184">
        <v>4</v>
      </c>
      <c r="AW14" s="667"/>
      <c r="AX14" s="670"/>
      <c r="AY14" s="651"/>
      <c r="AZ14" s="652"/>
      <c r="BA14" s="653"/>
      <c r="BB14" s="651"/>
      <c r="BC14" s="652"/>
      <c r="BD14" s="652"/>
      <c r="BE14" s="639"/>
    </row>
    <row r="15" spans="1:57" s="2" customFormat="1" ht="10.5" customHeight="1" thickBot="1" x14ac:dyDescent="0.25">
      <c r="A15" s="658"/>
      <c r="B15" s="673"/>
      <c r="C15" s="85" t="s">
        <v>19</v>
      </c>
      <c r="D15" s="160">
        <v>1</v>
      </c>
      <c r="E15" s="161">
        <v>8</v>
      </c>
      <c r="F15" s="161">
        <v>15</v>
      </c>
      <c r="G15" s="161">
        <v>22</v>
      </c>
      <c r="H15" s="168">
        <v>29</v>
      </c>
      <c r="I15" s="160">
        <v>6</v>
      </c>
      <c r="J15" s="161">
        <v>13</v>
      </c>
      <c r="K15" s="161">
        <v>20</v>
      </c>
      <c r="L15" s="168">
        <v>27</v>
      </c>
      <c r="M15" s="160">
        <v>3</v>
      </c>
      <c r="N15" s="161">
        <v>10</v>
      </c>
      <c r="O15" s="161">
        <v>17</v>
      </c>
      <c r="P15" s="161">
        <v>24</v>
      </c>
      <c r="Q15" s="168">
        <v>1</v>
      </c>
      <c r="R15" s="160">
        <v>8</v>
      </c>
      <c r="S15" s="161">
        <v>15</v>
      </c>
      <c r="T15" s="161">
        <v>22</v>
      </c>
      <c r="U15" s="168">
        <v>29</v>
      </c>
      <c r="V15" s="160">
        <v>5</v>
      </c>
      <c r="W15" s="161">
        <v>12</v>
      </c>
      <c r="X15" s="161">
        <v>19</v>
      </c>
      <c r="Y15" s="161">
        <v>26</v>
      </c>
      <c r="Z15" s="168">
        <v>2</v>
      </c>
      <c r="AA15" s="160">
        <v>9</v>
      </c>
      <c r="AB15" s="161">
        <v>16</v>
      </c>
      <c r="AC15" s="161">
        <v>23</v>
      </c>
      <c r="AD15" s="168">
        <v>1</v>
      </c>
      <c r="AE15" s="160">
        <v>8</v>
      </c>
      <c r="AF15" s="161">
        <v>15</v>
      </c>
      <c r="AG15" s="161">
        <v>22</v>
      </c>
      <c r="AH15" s="168">
        <v>29</v>
      </c>
      <c r="AI15" s="160">
        <v>5</v>
      </c>
      <c r="AJ15" s="161">
        <v>12</v>
      </c>
      <c r="AK15" s="161">
        <v>19</v>
      </c>
      <c r="AL15" s="168">
        <v>26</v>
      </c>
      <c r="AM15" s="160">
        <v>3</v>
      </c>
      <c r="AN15" s="161">
        <v>10</v>
      </c>
      <c r="AO15" s="161">
        <v>17</v>
      </c>
      <c r="AP15" s="161">
        <v>24</v>
      </c>
      <c r="AQ15" s="168">
        <v>31</v>
      </c>
      <c r="AR15" s="160">
        <v>7</v>
      </c>
      <c r="AS15" s="161">
        <v>14</v>
      </c>
      <c r="AT15" s="161">
        <v>21</v>
      </c>
      <c r="AU15" s="162">
        <v>28</v>
      </c>
      <c r="AV15" s="185">
        <v>5</v>
      </c>
      <c r="AW15" s="668"/>
      <c r="AX15" s="671"/>
      <c r="AY15" s="651"/>
      <c r="AZ15" s="652"/>
      <c r="BA15" s="653"/>
      <c r="BB15" s="651"/>
      <c r="BC15" s="652"/>
      <c r="BD15" s="652"/>
      <c r="BE15" s="639"/>
    </row>
    <row r="16" spans="1:57" s="2" customFormat="1" ht="10.5" customHeight="1" thickBot="1" x14ac:dyDescent="0.25">
      <c r="A16" s="658"/>
      <c r="B16" s="673"/>
      <c r="C16" s="67" t="s">
        <v>28</v>
      </c>
      <c r="D16" s="42"/>
      <c r="E16" s="51">
        <v>1</v>
      </c>
      <c r="F16" s="51">
        <v>2</v>
      </c>
      <c r="G16" s="51">
        <v>3</v>
      </c>
      <c r="H16" s="52">
        <v>4</v>
      </c>
      <c r="I16" s="151">
        <v>5</v>
      </c>
      <c r="J16" s="152">
        <v>6</v>
      </c>
      <c r="K16" s="152">
        <v>7</v>
      </c>
      <c r="L16" s="154">
        <v>8</v>
      </c>
      <c r="M16" s="151">
        <v>9</v>
      </c>
      <c r="N16" s="152">
        <v>10</v>
      </c>
      <c r="O16" s="152">
        <v>11</v>
      </c>
      <c r="P16" s="152">
        <v>12</v>
      </c>
      <c r="Q16" s="154">
        <v>13</v>
      </c>
      <c r="R16" s="155">
        <v>14</v>
      </c>
      <c r="S16" s="152">
        <v>15</v>
      </c>
      <c r="T16" s="152">
        <v>16</v>
      </c>
      <c r="U16" s="153">
        <v>17</v>
      </c>
      <c r="V16" s="151">
        <v>18</v>
      </c>
      <c r="W16" s="152">
        <v>19</v>
      </c>
      <c r="X16" s="152">
        <v>20</v>
      </c>
      <c r="Y16" s="152">
        <v>21</v>
      </c>
      <c r="Z16" s="154">
        <v>22</v>
      </c>
      <c r="AA16" s="155">
        <v>23</v>
      </c>
      <c r="AB16" s="152">
        <v>24</v>
      </c>
      <c r="AC16" s="152">
        <v>25</v>
      </c>
      <c r="AD16" s="153">
        <v>26</v>
      </c>
      <c r="AE16" s="151">
        <v>27</v>
      </c>
      <c r="AF16" s="152">
        <v>28</v>
      </c>
      <c r="AG16" s="152">
        <v>29</v>
      </c>
      <c r="AH16" s="154">
        <v>30</v>
      </c>
      <c r="AI16" s="155">
        <v>31</v>
      </c>
      <c r="AJ16" s="152">
        <v>32</v>
      </c>
      <c r="AK16" s="152">
        <v>33</v>
      </c>
      <c r="AL16" s="153">
        <v>34</v>
      </c>
      <c r="AM16" s="151">
        <v>35</v>
      </c>
      <c r="AN16" s="152">
        <v>36</v>
      </c>
      <c r="AO16" s="152">
        <v>37</v>
      </c>
      <c r="AP16" s="152">
        <v>38</v>
      </c>
      <c r="AQ16" s="154">
        <v>39</v>
      </c>
      <c r="AR16" s="155">
        <v>40</v>
      </c>
      <c r="AS16" s="152">
        <v>41</v>
      </c>
      <c r="AT16" s="152">
        <v>42</v>
      </c>
      <c r="AU16" s="153">
        <v>43</v>
      </c>
      <c r="AV16" s="42">
        <v>44</v>
      </c>
      <c r="AW16" s="148" t="s">
        <v>35</v>
      </c>
      <c r="AX16" s="70" t="s">
        <v>36</v>
      </c>
      <c r="AY16" s="651"/>
      <c r="AZ16" s="652"/>
      <c r="BA16" s="653"/>
      <c r="BB16" s="651"/>
      <c r="BC16" s="652"/>
      <c r="BD16" s="652"/>
      <c r="BE16" s="639"/>
    </row>
    <row r="17" spans="1:62" s="2" customFormat="1" ht="12" customHeight="1" x14ac:dyDescent="0.2">
      <c r="A17" s="628"/>
      <c r="B17" s="661"/>
      <c r="C17" s="29" t="s">
        <v>20</v>
      </c>
      <c r="D17" s="104"/>
      <c r="E17" s="130">
        <v>6</v>
      </c>
      <c r="F17" s="130">
        <v>6</v>
      </c>
      <c r="G17" s="130">
        <v>6</v>
      </c>
      <c r="H17" s="188">
        <v>6</v>
      </c>
      <c r="I17" s="104">
        <v>6</v>
      </c>
      <c r="J17" s="130">
        <v>6</v>
      </c>
      <c r="K17" s="130">
        <v>6</v>
      </c>
      <c r="L17" s="131">
        <v>6</v>
      </c>
      <c r="M17" s="104">
        <v>6</v>
      </c>
      <c r="N17" s="189" t="s">
        <v>27</v>
      </c>
      <c r="O17" s="130">
        <v>6</v>
      </c>
      <c r="P17" s="130">
        <v>6</v>
      </c>
      <c r="Q17" s="131">
        <v>6</v>
      </c>
      <c r="R17" s="104">
        <v>6</v>
      </c>
      <c r="S17" s="130">
        <v>6</v>
      </c>
      <c r="T17" s="130">
        <v>6</v>
      </c>
      <c r="U17" s="131">
        <v>6</v>
      </c>
      <c r="V17" s="104">
        <v>6</v>
      </c>
      <c r="W17" s="190" t="s">
        <v>26</v>
      </c>
      <c r="X17" s="190" t="s">
        <v>26</v>
      </c>
      <c r="Y17" s="130">
        <v>6</v>
      </c>
      <c r="Z17" s="188">
        <v>6</v>
      </c>
      <c r="AA17" s="104">
        <v>6</v>
      </c>
      <c r="AB17" s="130">
        <v>6</v>
      </c>
      <c r="AC17" s="130">
        <v>6</v>
      </c>
      <c r="AD17" s="192" t="s">
        <v>27</v>
      </c>
      <c r="AE17" s="104">
        <v>6</v>
      </c>
      <c r="AF17" s="195" t="s">
        <v>27</v>
      </c>
      <c r="AG17" s="130">
        <v>6</v>
      </c>
      <c r="AH17" s="131">
        <v>6</v>
      </c>
      <c r="AI17" s="104">
        <v>6</v>
      </c>
      <c r="AJ17" s="130">
        <v>6</v>
      </c>
      <c r="AK17" s="130">
        <v>6</v>
      </c>
      <c r="AL17" s="131">
        <v>6</v>
      </c>
      <c r="AM17" s="104">
        <v>8</v>
      </c>
      <c r="AN17" s="130">
        <v>8</v>
      </c>
      <c r="AO17" s="189" t="s">
        <v>27</v>
      </c>
      <c r="AP17" s="130">
        <v>6</v>
      </c>
      <c r="AQ17" s="188">
        <v>6</v>
      </c>
      <c r="AR17" s="104">
        <v>6</v>
      </c>
      <c r="AS17" s="130">
        <v>6</v>
      </c>
      <c r="AT17" s="130">
        <v>6</v>
      </c>
      <c r="AU17" s="131">
        <v>6</v>
      </c>
      <c r="AV17" s="317">
        <v>6</v>
      </c>
      <c r="AW17" s="302"/>
      <c r="AX17" s="191"/>
      <c r="AY17" s="99"/>
      <c r="AZ17" s="105"/>
      <c r="BA17" s="106"/>
      <c r="BB17" s="99"/>
      <c r="BC17" s="105"/>
      <c r="BD17" s="448"/>
      <c r="BE17" s="116"/>
    </row>
    <row r="18" spans="1:62" s="2" customFormat="1" ht="11.25" customHeight="1" x14ac:dyDescent="0.2">
      <c r="A18" s="629"/>
      <c r="B18" s="662"/>
      <c r="C18" s="30" t="s">
        <v>21</v>
      </c>
      <c r="D18" s="114"/>
      <c r="E18" s="128">
        <v>6</v>
      </c>
      <c r="F18" s="128">
        <v>6</v>
      </c>
      <c r="G18" s="128">
        <v>6</v>
      </c>
      <c r="H18" s="133">
        <v>6</v>
      </c>
      <c r="I18" s="114">
        <v>6</v>
      </c>
      <c r="J18" s="128">
        <v>6</v>
      </c>
      <c r="K18" s="128">
        <v>6</v>
      </c>
      <c r="L18" s="132">
        <v>6</v>
      </c>
      <c r="M18" s="114">
        <v>6</v>
      </c>
      <c r="N18" s="128">
        <v>6</v>
      </c>
      <c r="O18" s="128">
        <v>6</v>
      </c>
      <c r="P18" s="128">
        <v>6</v>
      </c>
      <c r="Q18" s="132">
        <v>6</v>
      </c>
      <c r="R18" s="114">
        <v>6</v>
      </c>
      <c r="S18" s="128">
        <v>6</v>
      </c>
      <c r="T18" s="128">
        <v>6</v>
      </c>
      <c r="U18" s="132">
        <v>6</v>
      </c>
      <c r="V18" s="100" t="s">
        <v>26</v>
      </c>
      <c r="W18" s="129" t="s">
        <v>26</v>
      </c>
      <c r="X18" s="128">
        <v>6</v>
      </c>
      <c r="Y18" s="128">
        <v>6</v>
      </c>
      <c r="Z18" s="133">
        <v>6</v>
      </c>
      <c r="AA18" s="114">
        <v>6</v>
      </c>
      <c r="AB18" s="128">
        <v>6</v>
      </c>
      <c r="AC18" s="128">
        <v>6</v>
      </c>
      <c r="AD18" s="132">
        <v>6</v>
      </c>
      <c r="AE18" s="114">
        <v>6</v>
      </c>
      <c r="AF18" s="128">
        <v>6</v>
      </c>
      <c r="AG18" s="128">
        <v>6</v>
      </c>
      <c r="AH18" s="132">
        <v>6</v>
      </c>
      <c r="AI18" s="114">
        <v>6</v>
      </c>
      <c r="AJ18" s="128">
        <v>6</v>
      </c>
      <c r="AK18" s="128">
        <v>6</v>
      </c>
      <c r="AL18" s="132">
        <v>6</v>
      </c>
      <c r="AM18" s="114">
        <v>8</v>
      </c>
      <c r="AN18" s="128">
        <v>8</v>
      </c>
      <c r="AO18" s="128">
        <v>8</v>
      </c>
      <c r="AP18" s="128">
        <v>6</v>
      </c>
      <c r="AQ18" s="133">
        <v>6</v>
      </c>
      <c r="AR18" s="114">
        <v>6</v>
      </c>
      <c r="AS18" s="128">
        <v>8</v>
      </c>
      <c r="AT18" s="128">
        <v>6</v>
      </c>
      <c r="AU18" s="132">
        <v>6</v>
      </c>
      <c r="AV18" s="318">
        <v>6</v>
      </c>
      <c r="AW18" s="303"/>
      <c r="AX18" s="107"/>
      <c r="AY18" s="101"/>
      <c r="AZ18" s="108"/>
      <c r="BA18" s="109"/>
      <c r="BB18" s="101"/>
      <c r="BC18" s="108"/>
      <c r="BD18" s="449"/>
      <c r="BE18" s="117"/>
    </row>
    <row r="19" spans="1:62" s="2" customFormat="1" ht="10.5" customHeight="1" x14ac:dyDescent="0.2">
      <c r="A19" s="629"/>
      <c r="B19" s="662"/>
      <c r="C19" s="30" t="s">
        <v>22</v>
      </c>
      <c r="D19" s="114"/>
      <c r="E19" s="128">
        <v>6</v>
      </c>
      <c r="F19" s="128">
        <v>6</v>
      </c>
      <c r="G19" s="128">
        <v>6</v>
      </c>
      <c r="H19" s="133">
        <v>6</v>
      </c>
      <c r="I19" s="114">
        <v>6</v>
      </c>
      <c r="J19" s="128">
        <v>6</v>
      </c>
      <c r="K19" s="128">
        <v>6</v>
      </c>
      <c r="L19" s="132">
        <v>6</v>
      </c>
      <c r="M19" s="114">
        <v>6</v>
      </c>
      <c r="N19" s="128">
        <v>6</v>
      </c>
      <c r="O19" s="128">
        <v>6</v>
      </c>
      <c r="P19" s="128">
        <v>6</v>
      </c>
      <c r="Q19" s="132">
        <v>6</v>
      </c>
      <c r="R19" s="114">
        <v>6</v>
      </c>
      <c r="S19" s="128">
        <v>6</v>
      </c>
      <c r="T19" s="128">
        <v>6</v>
      </c>
      <c r="U19" s="132">
        <v>6</v>
      </c>
      <c r="V19" s="100" t="s">
        <v>26</v>
      </c>
      <c r="W19" s="129" t="s">
        <v>26</v>
      </c>
      <c r="X19" s="128">
        <v>6</v>
      </c>
      <c r="Y19" s="128">
        <v>6</v>
      </c>
      <c r="Z19" s="133">
        <v>6</v>
      </c>
      <c r="AA19" s="114">
        <v>6</v>
      </c>
      <c r="AB19" s="128">
        <v>6</v>
      </c>
      <c r="AC19" s="128">
        <v>6</v>
      </c>
      <c r="AD19" s="132">
        <v>6</v>
      </c>
      <c r="AE19" s="114">
        <v>6</v>
      </c>
      <c r="AF19" s="128">
        <v>8</v>
      </c>
      <c r="AG19" s="128">
        <v>6</v>
      </c>
      <c r="AH19" s="132">
        <v>6</v>
      </c>
      <c r="AI19" s="114">
        <v>6</v>
      </c>
      <c r="AJ19" s="128">
        <v>6</v>
      </c>
      <c r="AK19" s="128">
        <v>6</v>
      </c>
      <c r="AL19" s="132">
        <v>6</v>
      </c>
      <c r="AM19" s="114">
        <v>8</v>
      </c>
      <c r="AN19" s="128">
        <v>8</v>
      </c>
      <c r="AO19" s="128">
        <v>8</v>
      </c>
      <c r="AP19" s="128">
        <v>6</v>
      </c>
      <c r="AQ19" s="133">
        <v>6</v>
      </c>
      <c r="AR19" s="114">
        <v>6</v>
      </c>
      <c r="AS19" s="128">
        <v>8</v>
      </c>
      <c r="AT19" s="128">
        <v>6</v>
      </c>
      <c r="AU19" s="132">
        <v>6</v>
      </c>
      <c r="AV19" s="318"/>
      <c r="AW19" s="303"/>
      <c r="AX19" s="107"/>
      <c r="AY19" s="101"/>
      <c r="AZ19" s="108"/>
      <c r="BA19" s="109"/>
      <c r="BB19" s="101"/>
      <c r="BC19" s="108"/>
      <c r="BD19" s="449"/>
      <c r="BE19" s="117"/>
    </row>
    <row r="20" spans="1:62" s="2" customFormat="1" ht="10.5" customHeight="1" x14ac:dyDescent="0.2">
      <c r="A20" s="629"/>
      <c r="B20" s="662"/>
      <c r="C20" s="30" t="s">
        <v>16</v>
      </c>
      <c r="D20" s="114"/>
      <c r="E20" s="128">
        <v>6</v>
      </c>
      <c r="F20" s="128">
        <v>6</v>
      </c>
      <c r="G20" s="128">
        <v>6</v>
      </c>
      <c r="H20" s="133">
        <v>6</v>
      </c>
      <c r="I20" s="114">
        <v>6</v>
      </c>
      <c r="J20" s="128">
        <v>6</v>
      </c>
      <c r="K20" s="128">
        <v>6</v>
      </c>
      <c r="L20" s="132">
        <v>6</v>
      </c>
      <c r="M20" s="114">
        <v>6</v>
      </c>
      <c r="N20" s="128">
        <v>6</v>
      </c>
      <c r="O20" s="128">
        <v>6</v>
      </c>
      <c r="P20" s="128">
        <v>6</v>
      </c>
      <c r="Q20" s="132">
        <v>6</v>
      </c>
      <c r="R20" s="114">
        <v>6</v>
      </c>
      <c r="S20" s="128">
        <v>6</v>
      </c>
      <c r="T20" s="128">
        <v>6</v>
      </c>
      <c r="U20" s="132">
        <v>6</v>
      </c>
      <c r="V20" s="100" t="s">
        <v>26</v>
      </c>
      <c r="W20" s="129" t="s">
        <v>26</v>
      </c>
      <c r="X20" s="128">
        <v>6</v>
      </c>
      <c r="Y20" s="128">
        <v>6</v>
      </c>
      <c r="Z20" s="133">
        <v>6</v>
      </c>
      <c r="AA20" s="114">
        <v>6</v>
      </c>
      <c r="AB20" s="128">
        <v>6</v>
      </c>
      <c r="AC20" s="128">
        <v>6</v>
      </c>
      <c r="AD20" s="132">
        <v>6</v>
      </c>
      <c r="AE20" s="114">
        <v>6</v>
      </c>
      <c r="AF20" s="128">
        <v>8</v>
      </c>
      <c r="AG20" s="128">
        <v>6</v>
      </c>
      <c r="AH20" s="132">
        <v>6</v>
      </c>
      <c r="AI20" s="114">
        <v>6</v>
      </c>
      <c r="AJ20" s="128">
        <v>6</v>
      </c>
      <c r="AK20" s="128">
        <v>6</v>
      </c>
      <c r="AL20" s="132">
        <v>6</v>
      </c>
      <c r="AM20" s="114">
        <v>6</v>
      </c>
      <c r="AN20" s="128">
        <v>6</v>
      </c>
      <c r="AO20" s="128">
        <v>8</v>
      </c>
      <c r="AP20" s="128">
        <v>6</v>
      </c>
      <c r="AQ20" s="133">
        <v>6</v>
      </c>
      <c r="AR20" s="114">
        <v>6</v>
      </c>
      <c r="AS20" s="128">
        <v>8</v>
      </c>
      <c r="AT20" s="128">
        <v>6</v>
      </c>
      <c r="AU20" s="132">
        <v>6</v>
      </c>
      <c r="AV20" s="318"/>
      <c r="AW20" s="303"/>
      <c r="AX20" s="107"/>
      <c r="AY20" s="101"/>
      <c r="AZ20" s="108"/>
      <c r="BA20" s="109"/>
      <c r="BB20" s="101"/>
      <c r="BC20" s="108"/>
      <c r="BD20" s="449"/>
      <c r="BE20" s="117"/>
    </row>
    <row r="21" spans="1:62" s="2" customFormat="1" ht="10.5" customHeight="1" x14ac:dyDescent="0.2">
      <c r="A21" s="629"/>
      <c r="B21" s="662"/>
      <c r="C21" s="30" t="s">
        <v>17</v>
      </c>
      <c r="D21" s="114"/>
      <c r="E21" s="128">
        <v>6</v>
      </c>
      <c r="F21" s="128">
        <v>6</v>
      </c>
      <c r="G21" s="128">
        <v>6</v>
      </c>
      <c r="H21" s="133">
        <v>6</v>
      </c>
      <c r="I21" s="114">
        <v>6</v>
      </c>
      <c r="J21" s="128">
        <v>6</v>
      </c>
      <c r="K21" s="128">
        <v>6</v>
      </c>
      <c r="L21" s="132">
        <v>6</v>
      </c>
      <c r="M21" s="114">
        <v>6</v>
      </c>
      <c r="N21" s="128">
        <v>6</v>
      </c>
      <c r="O21" s="128">
        <v>6</v>
      </c>
      <c r="P21" s="128">
        <v>6</v>
      </c>
      <c r="Q21" s="132">
        <v>6</v>
      </c>
      <c r="R21" s="114">
        <v>6</v>
      </c>
      <c r="S21" s="128">
        <v>6</v>
      </c>
      <c r="T21" s="128">
        <v>6</v>
      </c>
      <c r="U21" s="132">
        <v>6</v>
      </c>
      <c r="V21" s="100" t="s">
        <v>26</v>
      </c>
      <c r="W21" s="129" t="s">
        <v>26</v>
      </c>
      <c r="X21" s="128">
        <v>6</v>
      </c>
      <c r="Y21" s="128">
        <v>6</v>
      </c>
      <c r="Z21" s="133">
        <v>6</v>
      </c>
      <c r="AA21" s="114">
        <v>6</v>
      </c>
      <c r="AB21" s="128">
        <v>6</v>
      </c>
      <c r="AC21" s="128">
        <v>6</v>
      </c>
      <c r="AD21" s="132">
        <v>6</v>
      </c>
      <c r="AE21" s="114">
        <v>6</v>
      </c>
      <c r="AF21" s="128">
        <v>8</v>
      </c>
      <c r="AG21" s="128">
        <v>6</v>
      </c>
      <c r="AH21" s="132">
        <v>6</v>
      </c>
      <c r="AI21" s="114">
        <v>6</v>
      </c>
      <c r="AJ21" s="128">
        <v>6</v>
      </c>
      <c r="AK21" s="128">
        <v>6</v>
      </c>
      <c r="AL21" s="132">
        <v>6</v>
      </c>
      <c r="AM21" s="102" t="s">
        <v>27</v>
      </c>
      <c r="AN21" s="128">
        <v>6</v>
      </c>
      <c r="AO21" s="128">
        <v>6</v>
      </c>
      <c r="AP21" s="128">
        <v>6</v>
      </c>
      <c r="AQ21" s="133">
        <v>6</v>
      </c>
      <c r="AR21" s="114">
        <v>6</v>
      </c>
      <c r="AS21" s="56" t="s">
        <v>27</v>
      </c>
      <c r="AT21" s="128">
        <v>6</v>
      </c>
      <c r="AU21" s="132">
        <v>6</v>
      </c>
      <c r="AV21" s="318"/>
      <c r="AW21" s="303"/>
      <c r="AX21" s="107"/>
      <c r="AY21" s="101"/>
      <c r="AZ21" s="108"/>
      <c r="BA21" s="109"/>
      <c r="BB21" s="101"/>
      <c r="BC21" s="108"/>
      <c r="BD21" s="449"/>
      <c r="BE21" s="117"/>
    </row>
    <row r="22" spans="1:62" s="2" customFormat="1" ht="10.5" customHeight="1" thickBot="1" x14ac:dyDescent="0.25">
      <c r="A22" s="629"/>
      <c r="B22" s="662"/>
      <c r="C22" s="30" t="s">
        <v>18</v>
      </c>
      <c r="D22" s="134"/>
      <c r="E22" s="135">
        <v>6</v>
      </c>
      <c r="F22" s="135">
        <v>6</v>
      </c>
      <c r="G22" s="135">
        <v>6</v>
      </c>
      <c r="H22" s="136">
        <v>6</v>
      </c>
      <c r="I22" s="134">
        <v>6</v>
      </c>
      <c r="J22" s="135">
        <v>6</v>
      </c>
      <c r="K22" s="135">
        <v>6</v>
      </c>
      <c r="L22" s="137">
        <v>6</v>
      </c>
      <c r="M22" s="134">
        <v>6</v>
      </c>
      <c r="N22" s="135">
        <v>6</v>
      </c>
      <c r="O22" s="135">
        <v>6</v>
      </c>
      <c r="P22" s="135">
        <v>6</v>
      </c>
      <c r="Q22" s="137">
        <v>6</v>
      </c>
      <c r="R22" s="134">
        <v>6</v>
      </c>
      <c r="S22" s="135">
        <v>6</v>
      </c>
      <c r="T22" s="135">
        <v>6</v>
      </c>
      <c r="U22" s="137">
        <v>6</v>
      </c>
      <c r="V22" s="103" t="s">
        <v>26</v>
      </c>
      <c r="W22" s="138" t="s">
        <v>26</v>
      </c>
      <c r="X22" s="135">
        <v>6</v>
      </c>
      <c r="Y22" s="135">
        <v>6</v>
      </c>
      <c r="Z22" s="136">
        <v>6</v>
      </c>
      <c r="AA22" s="115">
        <v>6</v>
      </c>
      <c r="AB22" s="193">
        <v>6</v>
      </c>
      <c r="AC22" s="193">
        <v>6</v>
      </c>
      <c r="AD22" s="194">
        <v>6</v>
      </c>
      <c r="AE22" s="115">
        <v>6</v>
      </c>
      <c r="AF22" s="135">
        <v>6</v>
      </c>
      <c r="AG22" s="135">
        <v>6</v>
      </c>
      <c r="AH22" s="137">
        <v>6</v>
      </c>
      <c r="AI22" s="134">
        <v>6</v>
      </c>
      <c r="AJ22" s="135">
        <v>6</v>
      </c>
      <c r="AK22" s="135">
        <v>6</v>
      </c>
      <c r="AL22" s="137">
        <v>6</v>
      </c>
      <c r="AM22" s="115">
        <v>6</v>
      </c>
      <c r="AN22" s="196" t="s">
        <v>27</v>
      </c>
      <c r="AO22" s="193">
        <v>6</v>
      </c>
      <c r="AP22" s="193">
        <v>6</v>
      </c>
      <c r="AQ22" s="197">
        <v>6</v>
      </c>
      <c r="AR22" s="115">
        <v>6</v>
      </c>
      <c r="AS22" s="193">
        <v>6</v>
      </c>
      <c r="AT22" s="193">
        <v>6</v>
      </c>
      <c r="AU22" s="194">
        <v>6</v>
      </c>
      <c r="AV22" s="319"/>
      <c r="AW22" s="304"/>
      <c r="AX22" s="110"/>
      <c r="AY22" s="111"/>
      <c r="AZ22" s="112"/>
      <c r="BA22" s="113"/>
      <c r="BB22" s="111"/>
      <c r="BC22" s="112"/>
      <c r="BD22" s="450"/>
      <c r="BE22" s="118"/>
    </row>
    <row r="23" spans="1:62" s="2" customFormat="1" ht="10.5" customHeight="1" thickBot="1" x14ac:dyDescent="0.25">
      <c r="A23" s="629"/>
      <c r="B23" s="662"/>
      <c r="C23" s="31" t="s">
        <v>19</v>
      </c>
      <c r="D23" s="86" t="s">
        <v>25</v>
      </c>
      <c r="E23" s="121" t="s">
        <v>25</v>
      </c>
      <c r="F23" s="121" t="s">
        <v>25</v>
      </c>
      <c r="G23" s="121" t="s">
        <v>25</v>
      </c>
      <c r="H23" s="124" t="s">
        <v>25</v>
      </c>
      <c r="I23" s="86" t="s">
        <v>25</v>
      </c>
      <c r="J23" s="121" t="s">
        <v>25</v>
      </c>
      <c r="K23" s="121" t="s">
        <v>25</v>
      </c>
      <c r="L23" s="122" t="s">
        <v>25</v>
      </c>
      <c r="M23" s="86" t="s">
        <v>25</v>
      </c>
      <c r="N23" s="121" t="s">
        <v>25</v>
      </c>
      <c r="O23" s="121" t="s">
        <v>25</v>
      </c>
      <c r="P23" s="121" t="s">
        <v>25</v>
      </c>
      <c r="Q23" s="122" t="s">
        <v>25</v>
      </c>
      <c r="R23" s="86" t="s">
        <v>25</v>
      </c>
      <c r="S23" s="121" t="s">
        <v>25</v>
      </c>
      <c r="T23" s="121" t="s">
        <v>25</v>
      </c>
      <c r="U23" s="122" t="s">
        <v>25</v>
      </c>
      <c r="V23" s="139" t="s">
        <v>26</v>
      </c>
      <c r="W23" s="140" t="s">
        <v>26</v>
      </c>
      <c r="X23" s="121" t="s">
        <v>25</v>
      </c>
      <c r="Y23" s="121" t="s">
        <v>25</v>
      </c>
      <c r="Z23" s="124" t="s">
        <v>25</v>
      </c>
      <c r="AA23" s="86" t="s">
        <v>25</v>
      </c>
      <c r="AB23" s="121" t="s">
        <v>25</v>
      </c>
      <c r="AC23" s="121" t="s">
        <v>25</v>
      </c>
      <c r="AD23" s="122" t="s">
        <v>25</v>
      </c>
      <c r="AE23" s="86" t="s">
        <v>25</v>
      </c>
      <c r="AF23" s="121" t="s">
        <v>25</v>
      </c>
      <c r="AG23" s="121" t="s">
        <v>25</v>
      </c>
      <c r="AH23" s="122" t="s">
        <v>25</v>
      </c>
      <c r="AI23" s="86" t="s">
        <v>25</v>
      </c>
      <c r="AJ23" s="121" t="s">
        <v>25</v>
      </c>
      <c r="AK23" s="121" t="s">
        <v>25</v>
      </c>
      <c r="AL23" s="122" t="s">
        <v>25</v>
      </c>
      <c r="AM23" s="86" t="s">
        <v>25</v>
      </c>
      <c r="AN23" s="121" t="s">
        <v>25</v>
      </c>
      <c r="AO23" s="121" t="s">
        <v>25</v>
      </c>
      <c r="AP23" s="121" t="s">
        <v>25</v>
      </c>
      <c r="AQ23" s="122" t="s">
        <v>25</v>
      </c>
      <c r="AR23" s="149" t="s">
        <v>25</v>
      </c>
      <c r="AS23" s="145" t="s">
        <v>25</v>
      </c>
      <c r="AT23" s="145" t="s">
        <v>25</v>
      </c>
      <c r="AU23" s="146" t="s">
        <v>25</v>
      </c>
      <c r="AV23" s="320" t="s">
        <v>25</v>
      </c>
      <c r="AW23" s="305"/>
      <c r="AX23" s="87"/>
      <c r="AY23" s="71"/>
      <c r="AZ23" s="72"/>
      <c r="BA23" s="73"/>
      <c r="BB23" s="71"/>
      <c r="BC23" s="72"/>
      <c r="BD23" s="451"/>
      <c r="BE23" s="79"/>
    </row>
    <row r="24" spans="1:62" s="2" customFormat="1" ht="10.5" customHeight="1" thickBot="1" x14ac:dyDescent="0.25">
      <c r="A24" s="260"/>
      <c r="B24" s="261"/>
      <c r="C24" s="438" t="s">
        <v>37</v>
      </c>
      <c r="D24" s="120">
        <f>SUM(D17:D22)</f>
        <v>0</v>
      </c>
      <c r="E24" s="119">
        <f t="shared" ref="E24:AV24" si="0">SUM(E17:E22)</f>
        <v>36</v>
      </c>
      <c r="F24" s="119">
        <f t="shared" si="0"/>
        <v>36</v>
      </c>
      <c r="G24" s="119">
        <f t="shared" si="0"/>
        <v>36</v>
      </c>
      <c r="H24" s="144">
        <f t="shared" si="0"/>
        <v>36</v>
      </c>
      <c r="I24" s="120">
        <f t="shared" si="0"/>
        <v>36</v>
      </c>
      <c r="J24" s="119">
        <f t="shared" si="0"/>
        <v>36</v>
      </c>
      <c r="K24" s="119">
        <f t="shared" si="0"/>
        <v>36</v>
      </c>
      <c r="L24" s="142">
        <f t="shared" si="0"/>
        <v>36</v>
      </c>
      <c r="M24" s="120">
        <f t="shared" si="0"/>
        <v>36</v>
      </c>
      <c r="N24" s="119">
        <f t="shared" si="0"/>
        <v>30</v>
      </c>
      <c r="O24" s="119">
        <f t="shared" si="0"/>
        <v>36</v>
      </c>
      <c r="P24" s="119">
        <f t="shared" si="0"/>
        <v>36</v>
      </c>
      <c r="Q24" s="142">
        <f t="shared" si="0"/>
        <v>36</v>
      </c>
      <c r="R24" s="120">
        <f t="shared" si="0"/>
        <v>36</v>
      </c>
      <c r="S24" s="119">
        <f t="shared" si="0"/>
        <v>36</v>
      </c>
      <c r="T24" s="119">
        <f t="shared" si="0"/>
        <v>36</v>
      </c>
      <c r="U24" s="142">
        <f t="shared" si="0"/>
        <v>36</v>
      </c>
      <c r="V24" s="120">
        <f t="shared" si="0"/>
        <v>6</v>
      </c>
      <c r="W24" s="119">
        <f t="shared" si="0"/>
        <v>0</v>
      </c>
      <c r="X24" s="119">
        <f t="shared" si="0"/>
        <v>30</v>
      </c>
      <c r="Y24" s="119">
        <f t="shared" si="0"/>
        <v>36</v>
      </c>
      <c r="Z24" s="144">
        <f t="shared" si="0"/>
        <v>36</v>
      </c>
      <c r="AA24" s="120">
        <f t="shared" si="0"/>
        <v>36</v>
      </c>
      <c r="AB24" s="119">
        <f t="shared" si="0"/>
        <v>36</v>
      </c>
      <c r="AC24" s="119">
        <f t="shared" si="0"/>
        <v>36</v>
      </c>
      <c r="AD24" s="142">
        <f t="shared" si="0"/>
        <v>30</v>
      </c>
      <c r="AE24" s="120">
        <f t="shared" si="0"/>
        <v>36</v>
      </c>
      <c r="AF24" s="119">
        <f t="shared" si="0"/>
        <v>36</v>
      </c>
      <c r="AG24" s="119">
        <f t="shared" si="0"/>
        <v>36</v>
      </c>
      <c r="AH24" s="142">
        <f t="shared" si="0"/>
        <v>36</v>
      </c>
      <c r="AI24" s="120">
        <f t="shared" si="0"/>
        <v>36</v>
      </c>
      <c r="AJ24" s="119">
        <f t="shared" si="0"/>
        <v>36</v>
      </c>
      <c r="AK24" s="119">
        <f t="shared" si="0"/>
        <v>36</v>
      </c>
      <c r="AL24" s="142">
        <f t="shared" si="0"/>
        <v>36</v>
      </c>
      <c r="AM24" s="120">
        <f t="shared" si="0"/>
        <v>36</v>
      </c>
      <c r="AN24" s="119">
        <f t="shared" si="0"/>
        <v>36</v>
      </c>
      <c r="AO24" s="119">
        <f t="shared" si="0"/>
        <v>36</v>
      </c>
      <c r="AP24" s="119">
        <f t="shared" si="0"/>
        <v>36</v>
      </c>
      <c r="AQ24" s="142">
        <f t="shared" si="0"/>
        <v>36</v>
      </c>
      <c r="AR24" s="120">
        <f t="shared" si="0"/>
        <v>36</v>
      </c>
      <c r="AS24" s="119">
        <f t="shared" si="0"/>
        <v>36</v>
      </c>
      <c r="AT24" s="119">
        <f t="shared" si="0"/>
        <v>36</v>
      </c>
      <c r="AU24" s="142">
        <f t="shared" si="0"/>
        <v>36</v>
      </c>
      <c r="AV24" s="321">
        <f t="shared" si="0"/>
        <v>12</v>
      </c>
      <c r="AW24" s="306"/>
      <c r="AX24" s="221"/>
      <c r="AY24" s="250"/>
      <c r="AZ24" s="12"/>
      <c r="BA24" s="251">
        <f>SUM(D24:AV24)</f>
        <v>1476</v>
      </c>
      <c r="BB24" s="250"/>
      <c r="BC24" s="12"/>
      <c r="BD24" s="452">
        <v>1476</v>
      </c>
      <c r="BE24" s="252"/>
      <c r="BH24" s="418"/>
      <c r="BI24" s="418"/>
      <c r="BJ24" s="418"/>
    </row>
    <row r="25" spans="1:62" s="2" customFormat="1" ht="6" customHeight="1" thickBot="1" x14ac:dyDescent="0.25">
      <c r="A25" s="439"/>
      <c r="B25" s="231"/>
      <c r="C25" s="232"/>
      <c r="D25" s="233"/>
      <c r="E25" s="234"/>
      <c r="F25" s="234"/>
      <c r="G25" s="234"/>
      <c r="H25" s="235"/>
      <c r="I25" s="236"/>
      <c r="J25" s="234"/>
      <c r="K25" s="234"/>
      <c r="L25" s="235"/>
      <c r="M25" s="233"/>
      <c r="N25" s="234"/>
      <c r="O25" s="234"/>
      <c r="P25" s="234"/>
      <c r="Q25" s="235"/>
      <c r="R25" s="233"/>
      <c r="S25" s="234"/>
      <c r="T25" s="234"/>
      <c r="U25" s="237"/>
      <c r="V25" s="238"/>
      <c r="W25" s="234"/>
      <c r="X25" s="234"/>
      <c r="Y25" s="234"/>
      <c r="Z25" s="239"/>
      <c r="AA25" s="233"/>
      <c r="AB25" s="234"/>
      <c r="AC25" s="234"/>
      <c r="AD25" s="237"/>
      <c r="AE25" s="233"/>
      <c r="AF25" s="234"/>
      <c r="AG25" s="234"/>
      <c r="AH25" s="235"/>
      <c r="AI25" s="233"/>
      <c r="AJ25" s="234"/>
      <c r="AK25" s="234"/>
      <c r="AL25" s="235"/>
      <c r="AM25" s="233"/>
      <c r="AN25" s="234"/>
      <c r="AO25" s="234"/>
      <c r="AP25" s="234"/>
      <c r="AQ25" s="240"/>
      <c r="AR25" s="241"/>
      <c r="AS25" s="242"/>
      <c r="AT25" s="234"/>
      <c r="AU25" s="235"/>
      <c r="AV25" s="322"/>
      <c r="AW25" s="307"/>
      <c r="AX25" s="233"/>
      <c r="AY25" s="245"/>
      <c r="AZ25" s="245"/>
      <c r="BA25" s="245"/>
      <c r="BB25" s="245"/>
      <c r="BC25" s="245"/>
      <c r="BD25" s="453"/>
      <c r="BE25" s="458"/>
      <c r="BH25" s="418"/>
      <c r="BI25" s="418"/>
      <c r="BJ25" s="418"/>
    </row>
    <row r="26" spans="1:62" s="2" customFormat="1" ht="12" customHeight="1" x14ac:dyDescent="0.2">
      <c r="A26" s="628" t="s">
        <v>12</v>
      </c>
      <c r="B26" s="663" t="s">
        <v>45</v>
      </c>
      <c r="C26" s="29" t="s">
        <v>20</v>
      </c>
      <c r="D26" s="14"/>
      <c r="E26" s="15" t="s">
        <v>24</v>
      </c>
      <c r="F26" s="15" t="s">
        <v>24</v>
      </c>
      <c r="G26" s="15" t="s">
        <v>24</v>
      </c>
      <c r="H26" s="16" t="s">
        <v>24</v>
      </c>
      <c r="I26" s="47" t="s">
        <v>24</v>
      </c>
      <c r="J26" s="15" t="s">
        <v>24</v>
      </c>
      <c r="K26" s="15" t="s">
        <v>24</v>
      </c>
      <c r="L26" s="32" t="s">
        <v>24</v>
      </c>
      <c r="M26" s="14" t="s">
        <v>24</v>
      </c>
      <c r="N26" s="189" t="s">
        <v>27</v>
      </c>
      <c r="O26" s="15" t="s">
        <v>24</v>
      </c>
      <c r="P26" s="15" t="s">
        <v>24</v>
      </c>
      <c r="Q26" s="16" t="s">
        <v>24</v>
      </c>
      <c r="R26" s="47" t="s">
        <v>24</v>
      </c>
      <c r="S26" s="15" t="s">
        <v>24</v>
      </c>
      <c r="T26" s="15" t="s">
        <v>24</v>
      </c>
      <c r="U26" s="32" t="s">
        <v>24</v>
      </c>
      <c r="V26" s="14" t="s">
        <v>24</v>
      </c>
      <c r="W26" s="35" t="s">
        <v>26</v>
      </c>
      <c r="X26" s="35" t="s">
        <v>26</v>
      </c>
      <c r="Y26" s="15" t="s">
        <v>24</v>
      </c>
      <c r="Z26" s="16" t="s">
        <v>24</v>
      </c>
      <c r="AA26" s="47" t="s">
        <v>24</v>
      </c>
      <c r="AB26" s="15" t="s">
        <v>24</v>
      </c>
      <c r="AC26" s="15" t="s">
        <v>24</v>
      </c>
      <c r="AD26" s="441" t="s">
        <v>27</v>
      </c>
      <c r="AE26" s="14" t="s">
        <v>24</v>
      </c>
      <c r="AF26" s="195" t="s">
        <v>27</v>
      </c>
      <c r="AG26" s="15" t="s">
        <v>24</v>
      </c>
      <c r="AH26" s="16" t="s">
        <v>24</v>
      </c>
      <c r="AI26" s="47" t="s">
        <v>24</v>
      </c>
      <c r="AJ26" s="15" t="s">
        <v>24</v>
      </c>
      <c r="AK26" s="15" t="s">
        <v>24</v>
      </c>
      <c r="AL26" s="32" t="s">
        <v>24</v>
      </c>
      <c r="AM26" s="14" t="s">
        <v>24</v>
      </c>
      <c r="AN26" s="15" t="s">
        <v>24</v>
      </c>
      <c r="AO26" s="189" t="s">
        <v>27</v>
      </c>
      <c r="AP26" s="15" t="s">
        <v>24</v>
      </c>
      <c r="AQ26" s="16" t="s">
        <v>24</v>
      </c>
      <c r="AR26" s="47" t="s">
        <v>24</v>
      </c>
      <c r="AS26" s="15" t="s">
        <v>24</v>
      </c>
      <c r="AT26" s="15" t="s">
        <v>24</v>
      </c>
      <c r="AU26" s="15" t="s">
        <v>24</v>
      </c>
      <c r="AV26" s="443" t="s">
        <v>29</v>
      </c>
      <c r="AW26" s="383"/>
      <c r="AX26" s="39"/>
      <c r="AY26" s="74" t="s">
        <v>23</v>
      </c>
      <c r="AZ26" s="3">
        <f>COUNTIF(D26:AV32,"уп")</f>
        <v>18</v>
      </c>
      <c r="BA26" s="4">
        <f>SUM(AZ26*6)</f>
        <v>108</v>
      </c>
      <c r="BB26" s="26" t="s">
        <v>23</v>
      </c>
      <c r="BC26" s="3"/>
      <c r="BD26" s="430">
        <v>108</v>
      </c>
      <c r="BE26" s="75">
        <f>SUM(BA26-BD26)</f>
        <v>0</v>
      </c>
      <c r="BH26" s="418"/>
      <c r="BI26" s="418"/>
      <c r="BJ26" s="418"/>
    </row>
    <row r="27" spans="1:62" s="2" customFormat="1" ht="11.25" customHeight="1" x14ac:dyDescent="0.2">
      <c r="A27" s="629"/>
      <c r="B27" s="664"/>
      <c r="C27" s="30" t="s">
        <v>21</v>
      </c>
      <c r="D27" s="17"/>
      <c r="E27" s="18" t="s">
        <v>24</v>
      </c>
      <c r="F27" s="18" t="s">
        <v>24</v>
      </c>
      <c r="G27" s="18" t="s">
        <v>24</v>
      </c>
      <c r="H27" s="19" t="s">
        <v>24</v>
      </c>
      <c r="I27" s="48" t="s">
        <v>24</v>
      </c>
      <c r="J27" s="18" t="s">
        <v>24</v>
      </c>
      <c r="K27" s="18" t="s">
        <v>24</v>
      </c>
      <c r="L27" s="33" t="s">
        <v>24</v>
      </c>
      <c r="M27" s="17" t="s">
        <v>24</v>
      </c>
      <c r="N27" s="18" t="s">
        <v>24</v>
      </c>
      <c r="O27" s="18" t="s">
        <v>24</v>
      </c>
      <c r="P27" s="18" t="s">
        <v>24</v>
      </c>
      <c r="Q27" s="19" t="s">
        <v>24</v>
      </c>
      <c r="R27" s="48" t="s">
        <v>24</v>
      </c>
      <c r="S27" s="18" t="s">
        <v>24</v>
      </c>
      <c r="T27" s="18" t="s">
        <v>24</v>
      </c>
      <c r="U27" s="33" t="s">
        <v>24</v>
      </c>
      <c r="V27" s="36" t="s">
        <v>26</v>
      </c>
      <c r="W27" s="34" t="s">
        <v>26</v>
      </c>
      <c r="X27" s="18" t="s">
        <v>24</v>
      </c>
      <c r="Y27" s="18" t="s">
        <v>24</v>
      </c>
      <c r="Z27" s="19" t="s">
        <v>24</v>
      </c>
      <c r="AA27" s="48" t="s">
        <v>24</v>
      </c>
      <c r="AB27" s="18" t="s">
        <v>24</v>
      </c>
      <c r="AC27" s="18" t="s">
        <v>24</v>
      </c>
      <c r="AD27" s="33" t="s">
        <v>24</v>
      </c>
      <c r="AE27" s="17" t="s">
        <v>24</v>
      </c>
      <c r="AF27" s="18" t="s">
        <v>24</v>
      </c>
      <c r="AG27" s="18" t="s">
        <v>24</v>
      </c>
      <c r="AH27" s="19" t="s">
        <v>24</v>
      </c>
      <c r="AI27" s="48" t="s">
        <v>24</v>
      </c>
      <c r="AJ27" s="18" t="s">
        <v>24</v>
      </c>
      <c r="AK27" s="18" t="s">
        <v>24</v>
      </c>
      <c r="AL27" s="33" t="s">
        <v>24</v>
      </c>
      <c r="AM27" s="17" t="s">
        <v>24</v>
      </c>
      <c r="AN27" s="18" t="s">
        <v>24</v>
      </c>
      <c r="AO27" s="18" t="s">
        <v>24</v>
      </c>
      <c r="AP27" s="18" t="s">
        <v>24</v>
      </c>
      <c r="AQ27" s="19" t="s">
        <v>24</v>
      </c>
      <c r="AR27" s="48" t="s">
        <v>24</v>
      </c>
      <c r="AS27" s="18" t="s">
        <v>24</v>
      </c>
      <c r="AT27" s="18" t="s">
        <v>24</v>
      </c>
      <c r="AU27" s="18" t="s">
        <v>24</v>
      </c>
      <c r="AV27" s="393" t="s">
        <v>29</v>
      </c>
      <c r="AW27" s="384"/>
      <c r="AX27" s="40"/>
      <c r="AY27" s="38" t="s">
        <v>27</v>
      </c>
      <c r="AZ27" s="6">
        <f>COUNTIF(D26:AV32,"п")</f>
        <v>7</v>
      </c>
      <c r="BA27" s="7">
        <f t="shared" ref="BA27:BA28" si="1">SUM(AZ27*6)</f>
        <v>42</v>
      </c>
      <c r="BB27" s="38" t="s">
        <v>27</v>
      </c>
      <c r="BC27" s="6"/>
      <c r="BD27" s="177">
        <v>0</v>
      </c>
      <c r="BE27" s="76">
        <f t="shared" ref="BE27:BE31" si="2">SUM(BA27-BD27)</f>
        <v>42</v>
      </c>
      <c r="BH27" s="418"/>
      <c r="BI27" s="418"/>
      <c r="BJ27" s="418"/>
    </row>
    <row r="28" spans="1:62" s="2" customFormat="1" ht="10.5" customHeight="1" x14ac:dyDescent="0.2">
      <c r="A28" s="629"/>
      <c r="B28" s="664"/>
      <c r="C28" s="30" t="s">
        <v>22</v>
      </c>
      <c r="D28" s="17"/>
      <c r="E28" s="18" t="s">
        <v>24</v>
      </c>
      <c r="F28" s="18" t="s">
        <v>24</v>
      </c>
      <c r="G28" s="18" t="s">
        <v>24</v>
      </c>
      <c r="H28" s="19" t="s">
        <v>24</v>
      </c>
      <c r="I28" s="48" t="s">
        <v>24</v>
      </c>
      <c r="J28" s="18" t="s">
        <v>24</v>
      </c>
      <c r="K28" s="18" t="s">
        <v>24</v>
      </c>
      <c r="L28" s="33" t="s">
        <v>24</v>
      </c>
      <c r="M28" s="17" t="s">
        <v>24</v>
      </c>
      <c r="N28" s="18" t="s">
        <v>24</v>
      </c>
      <c r="O28" s="18" t="s">
        <v>24</v>
      </c>
      <c r="P28" s="18" t="s">
        <v>24</v>
      </c>
      <c r="Q28" s="19" t="s">
        <v>24</v>
      </c>
      <c r="R28" s="48" t="s">
        <v>24</v>
      </c>
      <c r="S28" s="18" t="s">
        <v>24</v>
      </c>
      <c r="T28" s="18" t="s">
        <v>24</v>
      </c>
      <c r="U28" s="33" t="s">
        <v>24</v>
      </c>
      <c r="V28" s="36" t="s">
        <v>26</v>
      </c>
      <c r="W28" s="34" t="s">
        <v>26</v>
      </c>
      <c r="X28" s="18" t="s">
        <v>24</v>
      </c>
      <c r="Y28" s="18" t="s">
        <v>24</v>
      </c>
      <c r="Z28" s="19" t="s">
        <v>24</v>
      </c>
      <c r="AA28" s="48" t="s">
        <v>24</v>
      </c>
      <c r="AB28" s="18" t="s">
        <v>24</v>
      </c>
      <c r="AC28" s="25" t="s">
        <v>23</v>
      </c>
      <c r="AD28" s="283" t="s">
        <v>23</v>
      </c>
      <c r="AE28" s="27" t="s">
        <v>23</v>
      </c>
      <c r="AF28" s="25" t="s">
        <v>23</v>
      </c>
      <c r="AG28" s="25" t="s">
        <v>23</v>
      </c>
      <c r="AH28" s="28" t="s">
        <v>23</v>
      </c>
      <c r="AI28" s="48" t="s">
        <v>24</v>
      </c>
      <c r="AJ28" s="18" t="s">
        <v>24</v>
      </c>
      <c r="AK28" s="18" t="s">
        <v>24</v>
      </c>
      <c r="AL28" s="33" t="s">
        <v>24</v>
      </c>
      <c r="AM28" s="17" t="s">
        <v>24</v>
      </c>
      <c r="AN28" s="18" t="s">
        <v>24</v>
      </c>
      <c r="AO28" s="18" t="s">
        <v>24</v>
      </c>
      <c r="AP28" s="18" t="s">
        <v>24</v>
      </c>
      <c r="AQ28" s="19" t="s">
        <v>24</v>
      </c>
      <c r="AR28" s="48" t="s">
        <v>24</v>
      </c>
      <c r="AS28" s="18" t="s">
        <v>24</v>
      </c>
      <c r="AT28" s="18" t="s">
        <v>24</v>
      </c>
      <c r="AU28" s="393" t="s">
        <v>29</v>
      </c>
      <c r="AV28" s="387"/>
      <c r="AW28" s="384"/>
      <c r="AX28" s="40"/>
      <c r="AY28" s="36" t="s">
        <v>26</v>
      </c>
      <c r="AZ28" s="6">
        <f>COUNTIF(D26:AV32,"к")</f>
        <v>14</v>
      </c>
      <c r="BA28" s="7">
        <f t="shared" si="1"/>
        <v>84</v>
      </c>
      <c r="BB28" s="36" t="s">
        <v>26</v>
      </c>
      <c r="BC28" s="6"/>
      <c r="BD28" s="177">
        <v>84</v>
      </c>
      <c r="BE28" s="76">
        <f t="shared" si="2"/>
        <v>0</v>
      </c>
      <c r="BH28" s="418"/>
      <c r="BI28" s="418"/>
      <c r="BJ28" s="418"/>
    </row>
    <row r="29" spans="1:62" s="2" customFormat="1" ht="10.5" customHeight="1" x14ac:dyDescent="0.2">
      <c r="A29" s="629"/>
      <c r="B29" s="664"/>
      <c r="C29" s="30" t="s">
        <v>16</v>
      </c>
      <c r="D29" s="17"/>
      <c r="E29" s="18" t="s">
        <v>24</v>
      </c>
      <c r="F29" s="18" t="s">
        <v>24</v>
      </c>
      <c r="G29" s="18" t="s">
        <v>24</v>
      </c>
      <c r="H29" s="19" t="s">
        <v>24</v>
      </c>
      <c r="I29" s="48" t="s">
        <v>24</v>
      </c>
      <c r="J29" s="18" t="s">
        <v>24</v>
      </c>
      <c r="K29" s="18" t="s">
        <v>24</v>
      </c>
      <c r="L29" s="33" t="s">
        <v>24</v>
      </c>
      <c r="M29" s="17" t="s">
        <v>24</v>
      </c>
      <c r="N29" s="18" t="s">
        <v>24</v>
      </c>
      <c r="O29" s="18" t="s">
        <v>24</v>
      </c>
      <c r="P29" s="18" t="s">
        <v>24</v>
      </c>
      <c r="Q29" s="19" t="s">
        <v>24</v>
      </c>
      <c r="R29" s="48" t="s">
        <v>24</v>
      </c>
      <c r="S29" s="18" t="s">
        <v>24</v>
      </c>
      <c r="T29" s="18" t="s">
        <v>24</v>
      </c>
      <c r="U29" s="33" t="s">
        <v>24</v>
      </c>
      <c r="V29" s="36" t="s">
        <v>26</v>
      </c>
      <c r="W29" s="34" t="s">
        <v>26</v>
      </c>
      <c r="X29" s="18" t="s">
        <v>24</v>
      </c>
      <c r="Y29" s="18" t="s">
        <v>24</v>
      </c>
      <c r="Z29" s="19" t="s">
        <v>24</v>
      </c>
      <c r="AA29" s="48" t="s">
        <v>24</v>
      </c>
      <c r="AB29" s="18" t="s">
        <v>24</v>
      </c>
      <c r="AC29" s="18" t="s">
        <v>24</v>
      </c>
      <c r="AD29" s="33" t="s">
        <v>24</v>
      </c>
      <c r="AE29" s="17" t="s">
        <v>24</v>
      </c>
      <c r="AF29" s="18" t="s">
        <v>24</v>
      </c>
      <c r="AG29" s="18" t="s">
        <v>24</v>
      </c>
      <c r="AH29" s="19" t="s">
        <v>24</v>
      </c>
      <c r="AI29" s="272" t="s">
        <v>23</v>
      </c>
      <c r="AJ29" s="25" t="s">
        <v>23</v>
      </c>
      <c r="AK29" s="25" t="s">
        <v>23</v>
      </c>
      <c r="AL29" s="283" t="s">
        <v>23</v>
      </c>
      <c r="AM29" s="27" t="s">
        <v>23</v>
      </c>
      <c r="AN29" s="25" t="s">
        <v>23</v>
      </c>
      <c r="AO29" s="25" t="s">
        <v>23</v>
      </c>
      <c r="AP29" s="25" t="s">
        <v>23</v>
      </c>
      <c r="AQ29" s="28" t="s">
        <v>23</v>
      </c>
      <c r="AR29" s="442" t="s">
        <v>23</v>
      </c>
      <c r="AS29" s="25" t="s">
        <v>23</v>
      </c>
      <c r="AT29" s="25" t="s">
        <v>23</v>
      </c>
      <c r="AU29" s="393" t="s">
        <v>29</v>
      </c>
      <c r="AV29" s="387"/>
      <c r="AW29" s="384"/>
      <c r="AX29" s="40"/>
      <c r="AY29" s="17" t="s">
        <v>24</v>
      </c>
      <c r="AZ29" s="6">
        <f>COUNTIF($D$26:$AV$32,"то")</f>
        <v>217</v>
      </c>
      <c r="BA29" s="53">
        <f>SUM(AZ29*6)</f>
        <v>1302</v>
      </c>
      <c r="BB29" s="17" t="s">
        <v>24</v>
      </c>
      <c r="BC29" s="6"/>
      <c r="BD29" s="431">
        <v>1332</v>
      </c>
      <c r="BE29" s="76">
        <f t="shared" si="2"/>
        <v>-30</v>
      </c>
      <c r="BH29" s="418"/>
      <c r="BI29" s="418"/>
      <c r="BJ29" s="418"/>
    </row>
    <row r="30" spans="1:62" s="2" customFormat="1" ht="10.5" customHeight="1" x14ac:dyDescent="0.2">
      <c r="A30" s="629"/>
      <c r="B30" s="664"/>
      <c r="C30" s="30" t="s">
        <v>17</v>
      </c>
      <c r="D30" s="17"/>
      <c r="E30" s="18" t="s">
        <v>24</v>
      </c>
      <c r="F30" s="18" t="s">
        <v>24</v>
      </c>
      <c r="G30" s="18" t="s">
        <v>24</v>
      </c>
      <c r="H30" s="19" t="s">
        <v>24</v>
      </c>
      <c r="I30" s="48" t="s">
        <v>24</v>
      </c>
      <c r="J30" s="18" t="s">
        <v>24</v>
      </c>
      <c r="K30" s="18" t="s">
        <v>24</v>
      </c>
      <c r="L30" s="33" t="s">
        <v>24</v>
      </c>
      <c r="M30" s="17" t="s">
        <v>24</v>
      </c>
      <c r="N30" s="18" t="s">
        <v>24</v>
      </c>
      <c r="O30" s="18" t="s">
        <v>24</v>
      </c>
      <c r="P30" s="18" t="s">
        <v>24</v>
      </c>
      <c r="Q30" s="19" t="s">
        <v>24</v>
      </c>
      <c r="R30" s="48" t="s">
        <v>24</v>
      </c>
      <c r="S30" s="18" t="s">
        <v>24</v>
      </c>
      <c r="T30" s="18" t="s">
        <v>24</v>
      </c>
      <c r="U30" s="33" t="s">
        <v>24</v>
      </c>
      <c r="V30" s="36" t="s">
        <v>26</v>
      </c>
      <c r="W30" s="34" t="s">
        <v>26</v>
      </c>
      <c r="X30" s="18" t="s">
        <v>24</v>
      </c>
      <c r="Y30" s="18" t="s">
        <v>24</v>
      </c>
      <c r="Z30" s="19" t="s">
        <v>24</v>
      </c>
      <c r="AA30" s="48" t="s">
        <v>24</v>
      </c>
      <c r="AB30" s="18" t="s">
        <v>24</v>
      </c>
      <c r="AC30" s="18" t="s">
        <v>24</v>
      </c>
      <c r="AD30" s="33" t="s">
        <v>24</v>
      </c>
      <c r="AE30" s="17" t="s">
        <v>24</v>
      </c>
      <c r="AF30" s="18" t="s">
        <v>24</v>
      </c>
      <c r="AG30" s="18" t="s">
        <v>24</v>
      </c>
      <c r="AH30" s="19" t="s">
        <v>24</v>
      </c>
      <c r="AI30" s="48" t="s">
        <v>24</v>
      </c>
      <c r="AJ30" s="18" t="s">
        <v>24</v>
      </c>
      <c r="AK30" s="18" t="s">
        <v>24</v>
      </c>
      <c r="AL30" s="33" t="s">
        <v>24</v>
      </c>
      <c r="AM30" s="102" t="s">
        <v>27</v>
      </c>
      <c r="AN30" s="18" t="s">
        <v>24</v>
      </c>
      <c r="AO30" s="18" t="s">
        <v>24</v>
      </c>
      <c r="AP30" s="18" t="s">
        <v>24</v>
      </c>
      <c r="AQ30" s="19" t="s">
        <v>24</v>
      </c>
      <c r="AR30" s="48" t="s">
        <v>24</v>
      </c>
      <c r="AS30" s="56" t="s">
        <v>27</v>
      </c>
      <c r="AT30" s="18" t="s">
        <v>24</v>
      </c>
      <c r="AU30" s="393" t="s">
        <v>29</v>
      </c>
      <c r="AV30" s="387"/>
      <c r="AW30" s="384"/>
      <c r="AX30" s="40"/>
      <c r="AY30" s="54" t="s">
        <v>29</v>
      </c>
      <c r="AZ30" s="6">
        <f>COUNTIF(D26:AV32,"па")</f>
        <v>6</v>
      </c>
      <c r="BA30" s="7">
        <f t="shared" ref="BA30" si="3">SUM(AZ30*6)</f>
        <v>36</v>
      </c>
      <c r="BB30" s="54" t="s">
        <v>29</v>
      </c>
      <c r="BC30" s="6"/>
      <c r="BD30" s="177">
        <v>36</v>
      </c>
      <c r="BE30" s="76">
        <f t="shared" si="2"/>
        <v>0</v>
      </c>
      <c r="BH30" s="418"/>
      <c r="BI30" s="418"/>
      <c r="BJ30" s="418"/>
    </row>
    <row r="31" spans="1:62" s="2" customFormat="1" ht="10.5" customHeight="1" thickBot="1" x14ac:dyDescent="0.25">
      <c r="A31" s="629"/>
      <c r="B31" s="664"/>
      <c r="C31" s="30" t="s">
        <v>18</v>
      </c>
      <c r="D31" s="17"/>
      <c r="E31" s="18" t="s">
        <v>24</v>
      </c>
      <c r="F31" s="18" t="s">
        <v>24</v>
      </c>
      <c r="G31" s="18" t="s">
        <v>24</v>
      </c>
      <c r="H31" s="19" t="s">
        <v>24</v>
      </c>
      <c r="I31" s="48" t="s">
        <v>24</v>
      </c>
      <c r="J31" s="18" t="s">
        <v>24</v>
      </c>
      <c r="K31" s="18" t="s">
        <v>24</v>
      </c>
      <c r="L31" s="33" t="s">
        <v>24</v>
      </c>
      <c r="M31" s="17" t="s">
        <v>24</v>
      </c>
      <c r="N31" s="18" t="s">
        <v>24</v>
      </c>
      <c r="O31" s="18" t="s">
        <v>24</v>
      </c>
      <c r="P31" s="18" t="s">
        <v>24</v>
      </c>
      <c r="Q31" s="19" t="s">
        <v>24</v>
      </c>
      <c r="R31" s="48" t="s">
        <v>24</v>
      </c>
      <c r="S31" s="18" t="s">
        <v>24</v>
      </c>
      <c r="T31" s="18" t="s">
        <v>24</v>
      </c>
      <c r="U31" s="33" t="s">
        <v>24</v>
      </c>
      <c r="V31" s="36" t="s">
        <v>26</v>
      </c>
      <c r="W31" s="34" t="s">
        <v>26</v>
      </c>
      <c r="X31" s="18" t="s">
        <v>24</v>
      </c>
      <c r="Y31" s="18" t="s">
        <v>24</v>
      </c>
      <c r="Z31" s="19" t="s">
        <v>24</v>
      </c>
      <c r="AA31" s="48" t="s">
        <v>24</v>
      </c>
      <c r="AB31" s="18" t="s">
        <v>24</v>
      </c>
      <c r="AC31" s="18" t="s">
        <v>24</v>
      </c>
      <c r="AD31" s="33" t="s">
        <v>24</v>
      </c>
      <c r="AE31" s="17" t="s">
        <v>24</v>
      </c>
      <c r="AF31" s="18" t="s">
        <v>24</v>
      </c>
      <c r="AG31" s="18" t="s">
        <v>24</v>
      </c>
      <c r="AH31" s="19" t="s">
        <v>24</v>
      </c>
      <c r="AI31" s="48" t="s">
        <v>24</v>
      </c>
      <c r="AJ31" s="18" t="s">
        <v>24</v>
      </c>
      <c r="AK31" s="18" t="s">
        <v>24</v>
      </c>
      <c r="AL31" s="33" t="s">
        <v>24</v>
      </c>
      <c r="AM31" s="17" t="s">
        <v>24</v>
      </c>
      <c r="AN31" s="196" t="s">
        <v>27</v>
      </c>
      <c r="AO31" s="18" t="s">
        <v>24</v>
      </c>
      <c r="AP31" s="18" t="s">
        <v>24</v>
      </c>
      <c r="AQ31" s="19" t="s">
        <v>24</v>
      </c>
      <c r="AR31" s="48" t="s">
        <v>24</v>
      </c>
      <c r="AS31" s="18" t="s">
        <v>24</v>
      </c>
      <c r="AT31" s="18" t="s">
        <v>24</v>
      </c>
      <c r="AU31" s="393" t="s">
        <v>29</v>
      </c>
      <c r="AV31" s="388"/>
      <c r="AW31" s="385"/>
      <c r="AX31" s="41"/>
      <c r="AY31" s="69" t="s">
        <v>32</v>
      </c>
      <c r="AZ31" s="12">
        <f>COUNTIF(D26:AV32,"пп")</f>
        <v>0</v>
      </c>
      <c r="BA31" s="13">
        <f>SUM(AZ31*6)</f>
        <v>0</v>
      </c>
      <c r="BB31" s="69" t="s">
        <v>32</v>
      </c>
      <c r="BC31" s="12"/>
      <c r="BD31" s="454">
        <v>0</v>
      </c>
      <c r="BE31" s="78">
        <f t="shared" si="2"/>
        <v>0</v>
      </c>
      <c r="BH31" s="418"/>
      <c r="BI31" s="201"/>
      <c r="BJ31" s="418"/>
    </row>
    <row r="32" spans="1:62" s="2" customFormat="1" ht="10.5" customHeight="1" thickBot="1" x14ac:dyDescent="0.25">
      <c r="A32" s="630"/>
      <c r="B32" s="665"/>
      <c r="C32" s="97" t="s">
        <v>19</v>
      </c>
      <c r="D32" s="91" t="s">
        <v>25</v>
      </c>
      <c r="E32" s="92" t="s">
        <v>25</v>
      </c>
      <c r="F32" s="92" t="s">
        <v>25</v>
      </c>
      <c r="G32" s="92" t="s">
        <v>25</v>
      </c>
      <c r="H32" s="93" t="s">
        <v>25</v>
      </c>
      <c r="I32" s="94" t="s">
        <v>25</v>
      </c>
      <c r="J32" s="92" t="s">
        <v>25</v>
      </c>
      <c r="K32" s="92" t="s">
        <v>25</v>
      </c>
      <c r="L32" s="95" t="s">
        <v>25</v>
      </c>
      <c r="M32" s="91" t="s">
        <v>25</v>
      </c>
      <c r="N32" s="92" t="s">
        <v>25</v>
      </c>
      <c r="O32" s="92" t="s">
        <v>25</v>
      </c>
      <c r="P32" s="92" t="s">
        <v>25</v>
      </c>
      <c r="Q32" s="93" t="s">
        <v>25</v>
      </c>
      <c r="R32" s="94" t="s">
        <v>25</v>
      </c>
      <c r="S32" s="92" t="s">
        <v>25</v>
      </c>
      <c r="T32" s="92" t="s">
        <v>25</v>
      </c>
      <c r="U32" s="95" t="s">
        <v>25</v>
      </c>
      <c r="V32" s="37" t="s">
        <v>26</v>
      </c>
      <c r="W32" s="49" t="s">
        <v>26</v>
      </c>
      <c r="X32" s="92" t="s">
        <v>25</v>
      </c>
      <c r="Y32" s="92" t="s">
        <v>25</v>
      </c>
      <c r="Z32" s="93" t="s">
        <v>25</v>
      </c>
      <c r="AA32" s="94" t="s">
        <v>25</v>
      </c>
      <c r="AB32" s="92" t="s">
        <v>25</v>
      </c>
      <c r="AC32" s="92" t="s">
        <v>25</v>
      </c>
      <c r="AD32" s="95" t="s">
        <v>25</v>
      </c>
      <c r="AE32" s="91" t="s">
        <v>25</v>
      </c>
      <c r="AF32" s="92" t="s">
        <v>25</v>
      </c>
      <c r="AG32" s="92" t="s">
        <v>25</v>
      </c>
      <c r="AH32" s="93" t="s">
        <v>25</v>
      </c>
      <c r="AI32" s="94" t="s">
        <v>25</v>
      </c>
      <c r="AJ32" s="92" t="s">
        <v>25</v>
      </c>
      <c r="AK32" s="92" t="s">
        <v>25</v>
      </c>
      <c r="AL32" s="95" t="s">
        <v>25</v>
      </c>
      <c r="AM32" s="405" t="s">
        <v>25</v>
      </c>
      <c r="AN32" s="406" t="s">
        <v>25</v>
      </c>
      <c r="AO32" s="406" t="s">
        <v>25</v>
      </c>
      <c r="AP32" s="406" t="s">
        <v>25</v>
      </c>
      <c r="AQ32" s="407" t="s">
        <v>25</v>
      </c>
      <c r="AR32" s="94" t="s">
        <v>25</v>
      </c>
      <c r="AS32" s="92" t="s">
        <v>25</v>
      </c>
      <c r="AT32" s="92" t="s">
        <v>25</v>
      </c>
      <c r="AU32" s="95" t="s">
        <v>25</v>
      </c>
      <c r="AV32" s="323" t="s">
        <v>25</v>
      </c>
      <c r="AW32" s="308"/>
      <c r="AX32" s="147"/>
      <c r="AY32" s="68"/>
      <c r="AZ32" s="62"/>
      <c r="BA32" s="63">
        <f>SUM(BA26,BA29:BA31)</f>
        <v>1446</v>
      </c>
      <c r="BB32" s="68"/>
      <c r="BC32" s="62"/>
      <c r="BD32" s="455">
        <f>SUM(BD26:BD27,BD29:BD31)</f>
        <v>1476</v>
      </c>
      <c r="BE32" s="80">
        <f>SUM(BE26:BE27,BE29:BE31)</f>
        <v>12</v>
      </c>
      <c r="BH32" s="418"/>
      <c r="BI32" s="418"/>
      <c r="BJ32" s="418"/>
    </row>
    <row r="33" spans="1:62" s="2" customFormat="1" ht="6" customHeight="1" thickBot="1" x14ac:dyDescent="0.25">
      <c r="A33" s="249"/>
      <c r="B33" s="231"/>
      <c r="C33" s="232"/>
      <c r="D33" s="233"/>
      <c r="E33" s="234"/>
      <c r="F33" s="234"/>
      <c r="G33" s="234"/>
      <c r="H33" s="235"/>
      <c r="I33" s="236"/>
      <c r="J33" s="234"/>
      <c r="K33" s="234"/>
      <c r="L33" s="239"/>
      <c r="M33" s="233"/>
      <c r="N33" s="234"/>
      <c r="O33" s="234"/>
      <c r="P33" s="234"/>
      <c r="Q33" s="235"/>
      <c r="R33" s="236"/>
      <c r="S33" s="234"/>
      <c r="T33" s="234"/>
      <c r="U33" s="447"/>
      <c r="V33" s="238"/>
      <c r="W33" s="234"/>
      <c r="X33" s="234"/>
      <c r="Y33" s="234"/>
      <c r="Z33" s="235"/>
      <c r="AA33" s="236"/>
      <c r="AB33" s="234"/>
      <c r="AC33" s="234"/>
      <c r="AD33" s="447"/>
      <c r="AE33" s="233"/>
      <c r="AF33" s="234"/>
      <c r="AG33" s="234"/>
      <c r="AH33" s="235"/>
      <c r="AI33" s="236"/>
      <c r="AJ33" s="234"/>
      <c r="AK33" s="234"/>
      <c r="AL33" s="239"/>
      <c r="AM33" s="233"/>
      <c r="AN33" s="234"/>
      <c r="AO33" s="234"/>
      <c r="AP33" s="234"/>
      <c r="AQ33" s="240"/>
      <c r="AR33" s="614"/>
      <c r="AS33" s="355"/>
      <c r="AT33" s="356"/>
      <c r="AU33" s="466"/>
      <c r="AV33" s="322"/>
      <c r="AW33" s="382"/>
      <c r="AX33" s="367"/>
      <c r="AY33" s="245"/>
      <c r="AZ33" s="245"/>
      <c r="BA33" s="245"/>
      <c r="BB33" s="245"/>
      <c r="BC33" s="245"/>
      <c r="BD33" s="453"/>
      <c r="BE33" s="458"/>
      <c r="BH33" s="418"/>
      <c r="BI33" s="418"/>
      <c r="BJ33" s="418"/>
    </row>
    <row r="34" spans="1:62" s="2" customFormat="1" ht="12" customHeight="1" x14ac:dyDescent="0.2">
      <c r="A34" s="629" t="s">
        <v>49</v>
      </c>
      <c r="B34" s="645" t="s">
        <v>57</v>
      </c>
      <c r="C34" s="222" t="s">
        <v>20</v>
      </c>
      <c r="D34" s="223"/>
      <c r="E34" s="253" t="s">
        <v>24</v>
      </c>
      <c r="F34" s="253" t="s">
        <v>24</v>
      </c>
      <c r="G34" s="253" t="s">
        <v>24</v>
      </c>
      <c r="H34" s="254" t="s">
        <v>24</v>
      </c>
      <c r="I34" s="271" t="s">
        <v>24</v>
      </c>
      <c r="J34" s="253" t="s">
        <v>24</v>
      </c>
      <c r="K34" s="253" t="s">
        <v>24</v>
      </c>
      <c r="L34" s="281" t="s">
        <v>24</v>
      </c>
      <c r="M34" s="223" t="s">
        <v>24</v>
      </c>
      <c r="N34" s="224" t="s">
        <v>27</v>
      </c>
      <c r="O34" s="253" t="s">
        <v>24</v>
      </c>
      <c r="P34" s="253" t="s">
        <v>24</v>
      </c>
      <c r="Q34" s="254" t="s">
        <v>24</v>
      </c>
      <c r="R34" s="271" t="s">
        <v>24</v>
      </c>
      <c r="S34" s="253" t="s">
        <v>24</v>
      </c>
      <c r="T34" s="253" t="s">
        <v>24</v>
      </c>
      <c r="U34" s="281" t="s">
        <v>24</v>
      </c>
      <c r="V34" s="223" t="s">
        <v>24</v>
      </c>
      <c r="W34" s="225" t="s">
        <v>26</v>
      </c>
      <c r="X34" s="225" t="s">
        <v>26</v>
      </c>
      <c r="Y34" s="253" t="s">
        <v>24</v>
      </c>
      <c r="Z34" s="254" t="s">
        <v>24</v>
      </c>
      <c r="AA34" s="271" t="s">
        <v>24</v>
      </c>
      <c r="AB34" s="253" t="s">
        <v>24</v>
      </c>
      <c r="AC34" s="253" t="s">
        <v>24</v>
      </c>
      <c r="AD34" s="459" t="s">
        <v>27</v>
      </c>
      <c r="AE34" s="14" t="s">
        <v>24</v>
      </c>
      <c r="AF34" s="195" t="s">
        <v>27</v>
      </c>
      <c r="AG34" s="15" t="s">
        <v>24</v>
      </c>
      <c r="AH34" s="16" t="s">
        <v>24</v>
      </c>
      <c r="AI34" s="271" t="s">
        <v>24</v>
      </c>
      <c r="AJ34" s="253" t="s">
        <v>24</v>
      </c>
      <c r="AK34" s="253" t="s">
        <v>24</v>
      </c>
      <c r="AL34" s="281" t="s">
        <v>24</v>
      </c>
      <c r="AM34" s="14" t="s">
        <v>24</v>
      </c>
      <c r="AN34" s="15" t="s">
        <v>24</v>
      </c>
      <c r="AO34" s="189" t="s">
        <v>27</v>
      </c>
      <c r="AP34" s="15" t="s">
        <v>24</v>
      </c>
      <c r="AQ34" s="32" t="s">
        <v>24</v>
      </c>
      <c r="AR34" s="14" t="s">
        <v>24</v>
      </c>
      <c r="AS34" s="57" t="s">
        <v>32</v>
      </c>
      <c r="AT34" s="57" t="s">
        <v>32</v>
      </c>
      <c r="AU34" s="43" t="s">
        <v>29</v>
      </c>
      <c r="AV34" s="612" t="s">
        <v>29</v>
      </c>
      <c r="AW34" s="386"/>
      <c r="AX34" s="383"/>
      <c r="AY34" s="74" t="s">
        <v>23</v>
      </c>
      <c r="AZ34" s="3">
        <f>COUNTIF(D34:AV40,"уп")</f>
        <v>36</v>
      </c>
      <c r="BA34" s="3">
        <f>SUM(AZ34*6)</f>
        <v>216</v>
      </c>
      <c r="BB34" s="464" t="s">
        <v>23</v>
      </c>
      <c r="BC34" s="3"/>
      <c r="BD34" s="430">
        <v>216</v>
      </c>
      <c r="BE34" s="75">
        <f>SUM(BA34-BD34)</f>
        <v>0</v>
      </c>
      <c r="BH34" s="418"/>
      <c r="BI34" s="418"/>
      <c r="BJ34" s="418"/>
    </row>
    <row r="35" spans="1:62" s="2" customFormat="1" ht="11.25" customHeight="1" x14ac:dyDescent="0.2">
      <c r="A35" s="629"/>
      <c r="B35" s="645"/>
      <c r="C35" s="30" t="s">
        <v>21</v>
      </c>
      <c r="D35" s="17"/>
      <c r="E35" s="18" t="s">
        <v>24</v>
      </c>
      <c r="F35" s="18" t="s">
        <v>24</v>
      </c>
      <c r="G35" s="18" t="s">
        <v>24</v>
      </c>
      <c r="H35" s="19" t="s">
        <v>24</v>
      </c>
      <c r="I35" s="48" t="s">
        <v>24</v>
      </c>
      <c r="J35" s="18" t="s">
        <v>24</v>
      </c>
      <c r="K35" s="18" t="s">
        <v>24</v>
      </c>
      <c r="L35" s="33" t="s">
        <v>24</v>
      </c>
      <c r="M35" s="17" t="s">
        <v>24</v>
      </c>
      <c r="N35" s="18" t="s">
        <v>24</v>
      </c>
      <c r="O35" s="18" t="s">
        <v>24</v>
      </c>
      <c r="P35" s="18" t="s">
        <v>24</v>
      </c>
      <c r="Q35" s="19" t="s">
        <v>24</v>
      </c>
      <c r="R35" s="48" t="s">
        <v>24</v>
      </c>
      <c r="S35" s="18" t="s">
        <v>24</v>
      </c>
      <c r="T35" s="18" t="s">
        <v>24</v>
      </c>
      <c r="U35" s="33" t="s">
        <v>24</v>
      </c>
      <c r="V35" s="36" t="s">
        <v>26</v>
      </c>
      <c r="W35" s="34" t="s">
        <v>26</v>
      </c>
      <c r="X35" s="18" t="s">
        <v>24</v>
      </c>
      <c r="Y35" s="18" t="s">
        <v>24</v>
      </c>
      <c r="Z35" s="19" t="s">
        <v>24</v>
      </c>
      <c r="AA35" s="48" t="s">
        <v>24</v>
      </c>
      <c r="AB35" s="18" t="s">
        <v>24</v>
      </c>
      <c r="AC35" s="18" t="s">
        <v>24</v>
      </c>
      <c r="AD35" s="33" t="s">
        <v>24</v>
      </c>
      <c r="AE35" s="17" t="s">
        <v>24</v>
      </c>
      <c r="AF35" s="18" t="s">
        <v>24</v>
      </c>
      <c r="AG35" s="18" t="s">
        <v>24</v>
      </c>
      <c r="AH35" s="19" t="s">
        <v>24</v>
      </c>
      <c r="AI35" s="48" t="s">
        <v>24</v>
      </c>
      <c r="AJ35" s="18" t="s">
        <v>24</v>
      </c>
      <c r="AK35" s="18" t="s">
        <v>24</v>
      </c>
      <c r="AL35" s="33" t="s">
        <v>24</v>
      </c>
      <c r="AM35" s="17" t="s">
        <v>24</v>
      </c>
      <c r="AN35" s="18" t="s">
        <v>24</v>
      </c>
      <c r="AO35" s="18" t="s">
        <v>24</v>
      </c>
      <c r="AP35" s="18" t="s">
        <v>24</v>
      </c>
      <c r="AQ35" s="33" t="s">
        <v>24</v>
      </c>
      <c r="AR35" s="17" t="s">
        <v>24</v>
      </c>
      <c r="AS35" s="58" t="s">
        <v>32</v>
      </c>
      <c r="AT35" s="58" t="s">
        <v>32</v>
      </c>
      <c r="AU35" s="44" t="s">
        <v>29</v>
      </c>
      <c r="AV35" s="613" t="s">
        <v>29</v>
      </c>
      <c r="AW35" s="387"/>
      <c r="AX35" s="384"/>
      <c r="AY35" s="38" t="s">
        <v>27</v>
      </c>
      <c r="AZ35" s="6">
        <f>COUNTIF(D34:AV40,"п")</f>
        <v>7</v>
      </c>
      <c r="BA35" s="6">
        <f t="shared" ref="BA35:BA36" si="4">SUM(AZ35*6)</f>
        <v>42</v>
      </c>
      <c r="BB35" s="207" t="s">
        <v>27</v>
      </c>
      <c r="BC35" s="6"/>
      <c r="BD35" s="177">
        <v>0</v>
      </c>
      <c r="BE35" s="76">
        <f t="shared" ref="BE35:BE40" si="5">SUM(BA35-BD35)</f>
        <v>42</v>
      </c>
      <c r="BH35" s="418"/>
      <c r="BI35" s="418"/>
      <c r="BJ35" s="418"/>
    </row>
    <row r="36" spans="1:62" s="2" customFormat="1" ht="10.5" customHeight="1" x14ac:dyDescent="0.2">
      <c r="A36" s="629"/>
      <c r="B36" s="645"/>
      <c r="C36" s="30" t="s">
        <v>22</v>
      </c>
      <c r="D36" s="17"/>
      <c r="E36" s="18" t="s">
        <v>24</v>
      </c>
      <c r="F36" s="18" t="s">
        <v>24</v>
      </c>
      <c r="G36" s="18" t="s">
        <v>24</v>
      </c>
      <c r="H36" s="19" t="s">
        <v>24</v>
      </c>
      <c r="I36" s="48" t="s">
        <v>24</v>
      </c>
      <c r="J36" s="18" t="s">
        <v>24</v>
      </c>
      <c r="K36" s="18" t="s">
        <v>24</v>
      </c>
      <c r="L36" s="33" t="s">
        <v>24</v>
      </c>
      <c r="M36" s="17" t="s">
        <v>24</v>
      </c>
      <c r="N36" s="18" t="s">
        <v>24</v>
      </c>
      <c r="O36" s="18" t="s">
        <v>24</v>
      </c>
      <c r="P36" s="18" t="s">
        <v>24</v>
      </c>
      <c r="Q36" s="19" t="s">
        <v>24</v>
      </c>
      <c r="R36" s="48" t="s">
        <v>24</v>
      </c>
      <c r="S36" s="18" t="s">
        <v>24</v>
      </c>
      <c r="T36" s="18" t="s">
        <v>24</v>
      </c>
      <c r="U36" s="33" t="s">
        <v>24</v>
      </c>
      <c r="V36" s="36" t="s">
        <v>26</v>
      </c>
      <c r="W36" s="34" t="s">
        <v>26</v>
      </c>
      <c r="X36" s="18" t="s">
        <v>24</v>
      </c>
      <c r="Y36" s="18" t="s">
        <v>24</v>
      </c>
      <c r="Z36" s="19" t="s">
        <v>24</v>
      </c>
      <c r="AA36" s="48" t="s">
        <v>24</v>
      </c>
      <c r="AB36" s="18" t="s">
        <v>24</v>
      </c>
      <c r="AC36" s="18" t="s">
        <v>24</v>
      </c>
      <c r="AD36" s="33" t="s">
        <v>24</v>
      </c>
      <c r="AE36" s="17" t="s">
        <v>24</v>
      </c>
      <c r="AF36" s="18" t="s">
        <v>24</v>
      </c>
      <c r="AG36" s="18" t="s">
        <v>24</v>
      </c>
      <c r="AH36" s="19" t="s">
        <v>24</v>
      </c>
      <c r="AI36" s="48" t="s">
        <v>24</v>
      </c>
      <c r="AJ36" s="18" t="s">
        <v>24</v>
      </c>
      <c r="AK36" s="18" t="s">
        <v>24</v>
      </c>
      <c r="AL36" s="33" t="s">
        <v>24</v>
      </c>
      <c r="AM36" s="17" t="s">
        <v>24</v>
      </c>
      <c r="AN36" s="18" t="s">
        <v>24</v>
      </c>
      <c r="AO36" s="18" t="s">
        <v>24</v>
      </c>
      <c r="AP36" s="18" t="s">
        <v>24</v>
      </c>
      <c r="AQ36" s="33" t="s">
        <v>24</v>
      </c>
      <c r="AR36" s="17" t="s">
        <v>24</v>
      </c>
      <c r="AS36" s="58" t="s">
        <v>32</v>
      </c>
      <c r="AT36" s="58" t="s">
        <v>32</v>
      </c>
      <c r="AU36" s="44" t="s">
        <v>29</v>
      </c>
      <c r="AV36" s="613" t="s">
        <v>29</v>
      </c>
      <c r="AW36" s="387"/>
      <c r="AX36" s="384"/>
      <c r="AY36" s="36" t="s">
        <v>26</v>
      </c>
      <c r="AZ36" s="6">
        <f>COUNTIF(D34:AV40,"к")</f>
        <v>14</v>
      </c>
      <c r="BA36" s="6">
        <f t="shared" si="4"/>
        <v>84</v>
      </c>
      <c r="BB36" s="34" t="s">
        <v>26</v>
      </c>
      <c r="BC36" s="6"/>
      <c r="BD36" s="177">
        <v>84</v>
      </c>
      <c r="BE36" s="76">
        <f t="shared" si="5"/>
        <v>0</v>
      </c>
      <c r="BH36" s="418"/>
      <c r="BI36" s="418"/>
      <c r="BJ36" s="418"/>
    </row>
    <row r="37" spans="1:62" s="2" customFormat="1" ht="10.5" customHeight="1" x14ac:dyDescent="0.2">
      <c r="A37" s="629"/>
      <c r="B37" s="645"/>
      <c r="C37" s="30" t="s">
        <v>16</v>
      </c>
      <c r="D37" s="17"/>
      <c r="E37" s="18" t="s">
        <v>24</v>
      </c>
      <c r="F37" s="18" t="s">
        <v>24</v>
      </c>
      <c r="G37" s="18" t="s">
        <v>24</v>
      </c>
      <c r="H37" s="19" t="s">
        <v>24</v>
      </c>
      <c r="I37" s="48" t="s">
        <v>24</v>
      </c>
      <c r="J37" s="18" t="s">
        <v>24</v>
      </c>
      <c r="K37" s="18" t="s">
        <v>24</v>
      </c>
      <c r="L37" s="33" t="s">
        <v>24</v>
      </c>
      <c r="M37" s="17" t="s">
        <v>24</v>
      </c>
      <c r="N37" s="18" t="s">
        <v>24</v>
      </c>
      <c r="O37" s="18" t="s">
        <v>24</v>
      </c>
      <c r="P37" s="25" t="s">
        <v>23</v>
      </c>
      <c r="Q37" s="25" t="s">
        <v>23</v>
      </c>
      <c r="R37" s="25" t="s">
        <v>23</v>
      </c>
      <c r="S37" s="25" t="s">
        <v>23</v>
      </c>
      <c r="T37" s="25" t="s">
        <v>23</v>
      </c>
      <c r="U37" s="25" t="s">
        <v>23</v>
      </c>
      <c r="V37" s="36" t="s">
        <v>26</v>
      </c>
      <c r="W37" s="34" t="s">
        <v>26</v>
      </c>
      <c r="X37" s="25" t="s">
        <v>23</v>
      </c>
      <c r="Y37" s="25" t="s">
        <v>23</v>
      </c>
      <c r="Z37" s="28" t="s">
        <v>23</v>
      </c>
      <c r="AA37" s="272" t="s">
        <v>23</v>
      </c>
      <c r="AB37" s="25" t="s">
        <v>23</v>
      </c>
      <c r="AC37" s="25" t="s">
        <v>23</v>
      </c>
      <c r="AD37" s="283" t="s">
        <v>23</v>
      </c>
      <c r="AE37" s="27" t="s">
        <v>23</v>
      </c>
      <c r="AF37" s="18" t="s">
        <v>24</v>
      </c>
      <c r="AG37" s="18" t="s">
        <v>24</v>
      </c>
      <c r="AH37" s="19" t="s">
        <v>24</v>
      </c>
      <c r="AI37" s="48" t="s">
        <v>24</v>
      </c>
      <c r="AJ37" s="18" t="s">
        <v>24</v>
      </c>
      <c r="AK37" s="18" t="s">
        <v>24</v>
      </c>
      <c r="AL37" s="33" t="s">
        <v>24</v>
      </c>
      <c r="AM37" s="17" t="s">
        <v>24</v>
      </c>
      <c r="AN37" s="18" t="s">
        <v>24</v>
      </c>
      <c r="AO37" s="18" t="s">
        <v>24</v>
      </c>
      <c r="AP37" s="18" t="s">
        <v>24</v>
      </c>
      <c r="AQ37" s="33" t="s">
        <v>24</v>
      </c>
      <c r="AR37" s="17" t="s">
        <v>24</v>
      </c>
      <c r="AS37" s="58" t="s">
        <v>32</v>
      </c>
      <c r="AT37" s="58" t="s">
        <v>32</v>
      </c>
      <c r="AU37" s="44" t="s">
        <v>29</v>
      </c>
      <c r="AV37" s="613" t="s">
        <v>29</v>
      </c>
      <c r="AW37" s="387"/>
      <c r="AX37" s="384"/>
      <c r="AY37" s="17" t="s">
        <v>24</v>
      </c>
      <c r="AZ37" s="6">
        <f>COUNTIF($D$34:$AV$40,"то")</f>
        <v>185</v>
      </c>
      <c r="BA37" s="208">
        <f>SUM(AZ37*6)</f>
        <v>1110</v>
      </c>
      <c r="BB37" s="18" t="s">
        <v>24</v>
      </c>
      <c r="BC37" s="6"/>
      <c r="BD37" s="431">
        <v>1152</v>
      </c>
      <c r="BE37" s="76">
        <f t="shared" si="5"/>
        <v>-42</v>
      </c>
      <c r="BH37" s="418"/>
      <c r="BI37" s="418"/>
      <c r="BJ37" s="418"/>
    </row>
    <row r="38" spans="1:62" s="2" customFormat="1" ht="10.5" customHeight="1" x14ac:dyDescent="0.2">
      <c r="A38" s="629"/>
      <c r="B38" s="645"/>
      <c r="C38" s="30" t="s">
        <v>17</v>
      </c>
      <c r="D38" s="17"/>
      <c r="E38" s="18" t="s">
        <v>24</v>
      </c>
      <c r="F38" s="18" t="s">
        <v>24</v>
      </c>
      <c r="G38" s="18" t="s">
        <v>24</v>
      </c>
      <c r="H38" s="19" t="s">
        <v>24</v>
      </c>
      <c r="I38" s="48" t="s">
        <v>24</v>
      </c>
      <c r="J38" s="18" t="s">
        <v>24</v>
      </c>
      <c r="K38" s="18" t="s">
        <v>24</v>
      </c>
      <c r="L38" s="33" t="s">
        <v>24</v>
      </c>
      <c r="M38" s="17" t="s">
        <v>24</v>
      </c>
      <c r="N38" s="18" t="s">
        <v>24</v>
      </c>
      <c r="O38" s="18" t="s">
        <v>24</v>
      </c>
      <c r="P38" s="25" t="s">
        <v>23</v>
      </c>
      <c r="Q38" s="25" t="s">
        <v>23</v>
      </c>
      <c r="R38" s="25" t="s">
        <v>23</v>
      </c>
      <c r="S38" s="25" t="s">
        <v>23</v>
      </c>
      <c r="T38" s="25" t="s">
        <v>23</v>
      </c>
      <c r="U38" s="25" t="s">
        <v>23</v>
      </c>
      <c r="V38" s="36" t="s">
        <v>26</v>
      </c>
      <c r="W38" s="34" t="s">
        <v>26</v>
      </c>
      <c r="X38" s="25" t="s">
        <v>23</v>
      </c>
      <c r="Y38" s="25" t="s">
        <v>23</v>
      </c>
      <c r="Z38" s="28" t="s">
        <v>23</v>
      </c>
      <c r="AA38" s="272" t="s">
        <v>23</v>
      </c>
      <c r="AB38" s="25" t="s">
        <v>23</v>
      </c>
      <c r="AC38" s="25" t="s">
        <v>23</v>
      </c>
      <c r="AD38" s="283" t="s">
        <v>23</v>
      </c>
      <c r="AE38" s="27" t="s">
        <v>23</v>
      </c>
      <c r="AF38" s="25" t="s">
        <v>23</v>
      </c>
      <c r="AG38" s="25" t="s">
        <v>23</v>
      </c>
      <c r="AH38" s="28" t="s">
        <v>23</v>
      </c>
      <c r="AI38" s="272" t="s">
        <v>23</v>
      </c>
      <c r="AJ38" s="25" t="s">
        <v>23</v>
      </c>
      <c r="AK38" s="25" t="s">
        <v>23</v>
      </c>
      <c r="AL38" s="283" t="s">
        <v>23</v>
      </c>
      <c r="AM38" s="102" t="s">
        <v>27</v>
      </c>
      <c r="AN38" s="25" t="s">
        <v>23</v>
      </c>
      <c r="AO38" s="18" t="s">
        <v>24</v>
      </c>
      <c r="AP38" s="18" t="s">
        <v>24</v>
      </c>
      <c r="AQ38" s="33" t="s">
        <v>24</v>
      </c>
      <c r="AR38" s="17" t="s">
        <v>24</v>
      </c>
      <c r="AS38" s="56" t="s">
        <v>27</v>
      </c>
      <c r="AT38" s="58" t="s">
        <v>32</v>
      </c>
      <c r="AU38" s="44" t="s">
        <v>29</v>
      </c>
      <c r="AV38" s="613" t="s">
        <v>29</v>
      </c>
      <c r="AW38" s="387"/>
      <c r="AX38" s="384"/>
      <c r="AY38" s="54" t="s">
        <v>29</v>
      </c>
      <c r="AZ38" s="6">
        <f>COUNTIF(D34:AV40,"па")</f>
        <v>12</v>
      </c>
      <c r="BA38" s="6">
        <f t="shared" ref="BA38" si="6">SUM(AZ38*6)</f>
        <v>72</v>
      </c>
      <c r="BB38" s="209" t="s">
        <v>29</v>
      </c>
      <c r="BC38" s="6"/>
      <c r="BD38" s="177">
        <v>72</v>
      </c>
      <c r="BE38" s="76">
        <f t="shared" si="5"/>
        <v>0</v>
      </c>
      <c r="BH38" s="418"/>
      <c r="BI38" s="418"/>
      <c r="BJ38" s="418"/>
    </row>
    <row r="39" spans="1:62" s="2" customFormat="1" ht="10.5" customHeight="1" x14ac:dyDescent="0.2">
      <c r="A39" s="629"/>
      <c r="B39" s="645"/>
      <c r="C39" s="30" t="s">
        <v>18</v>
      </c>
      <c r="D39" s="17"/>
      <c r="E39" s="18" t="s">
        <v>24</v>
      </c>
      <c r="F39" s="18" t="s">
        <v>24</v>
      </c>
      <c r="G39" s="18" t="s">
        <v>24</v>
      </c>
      <c r="H39" s="19" t="s">
        <v>24</v>
      </c>
      <c r="I39" s="48" t="s">
        <v>24</v>
      </c>
      <c r="J39" s="18" t="s">
        <v>24</v>
      </c>
      <c r="K39" s="18" t="s">
        <v>24</v>
      </c>
      <c r="L39" s="33" t="s">
        <v>24</v>
      </c>
      <c r="M39" s="17" t="s">
        <v>24</v>
      </c>
      <c r="N39" s="18" t="s">
        <v>24</v>
      </c>
      <c r="O39" s="18" t="s">
        <v>24</v>
      </c>
      <c r="P39" s="18" t="s">
        <v>24</v>
      </c>
      <c r="Q39" s="19" t="s">
        <v>24</v>
      </c>
      <c r="R39" s="48" t="s">
        <v>24</v>
      </c>
      <c r="S39" s="18" t="s">
        <v>24</v>
      </c>
      <c r="T39" s="18" t="s">
        <v>24</v>
      </c>
      <c r="U39" s="33" t="s">
        <v>24</v>
      </c>
      <c r="V39" s="36" t="s">
        <v>26</v>
      </c>
      <c r="W39" s="34" t="s">
        <v>26</v>
      </c>
      <c r="X39" s="18" t="s">
        <v>24</v>
      </c>
      <c r="Y39" s="18" t="s">
        <v>24</v>
      </c>
      <c r="Z39" s="19" t="s">
        <v>24</v>
      </c>
      <c r="AA39" s="48" t="s">
        <v>24</v>
      </c>
      <c r="AB39" s="18" t="s">
        <v>24</v>
      </c>
      <c r="AC39" s="18" t="s">
        <v>24</v>
      </c>
      <c r="AD39" s="33" t="s">
        <v>24</v>
      </c>
      <c r="AE39" s="17" t="s">
        <v>24</v>
      </c>
      <c r="AF39" s="18" t="s">
        <v>24</v>
      </c>
      <c r="AG39" s="18" t="s">
        <v>24</v>
      </c>
      <c r="AH39" s="19" t="s">
        <v>24</v>
      </c>
      <c r="AI39" s="48" t="s">
        <v>24</v>
      </c>
      <c r="AJ39" s="18" t="s">
        <v>24</v>
      </c>
      <c r="AK39" s="18" t="s">
        <v>24</v>
      </c>
      <c r="AL39" s="33" t="s">
        <v>24</v>
      </c>
      <c r="AM39" s="17" t="s">
        <v>24</v>
      </c>
      <c r="AN39" s="56" t="s">
        <v>27</v>
      </c>
      <c r="AO39" s="18" t="s">
        <v>24</v>
      </c>
      <c r="AP39" s="18" t="s">
        <v>24</v>
      </c>
      <c r="AQ39" s="33" t="s">
        <v>24</v>
      </c>
      <c r="AR39" s="294" t="s">
        <v>32</v>
      </c>
      <c r="AS39" s="58" t="s">
        <v>32</v>
      </c>
      <c r="AT39" s="58" t="s">
        <v>32</v>
      </c>
      <c r="AU39" s="44" t="s">
        <v>29</v>
      </c>
      <c r="AV39" s="613" t="s">
        <v>29</v>
      </c>
      <c r="AW39" s="387"/>
      <c r="AX39" s="384"/>
      <c r="AY39" s="69" t="s">
        <v>32</v>
      </c>
      <c r="AZ39" s="6">
        <f>COUNTIF(D34:AV40,"пп")</f>
        <v>12</v>
      </c>
      <c r="BA39" s="6">
        <f>SUM(AZ39*6)</f>
        <v>72</v>
      </c>
      <c r="BB39" s="210" t="s">
        <v>32</v>
      </c>
      <c r="BC39" s="6"/>
      <c r="BD39" s="177">
        <v>72</v>
      </c>
      <c r="BE39" s="76">
        <f t="shared" si="5"/>
        <v>0</v>
      </c>
      <c r="BH39" s="418"/>
      <c r="BI39" s="201"/>
      <c r="BJ39" s="418"/>
    </row>
    <row r="40" spans="1:62" s="2" customFormat="1" ht="10.5" customHeight="1" thickBot="1" x14ac:dyDescent="0.25">
      <c r="A40" s="629"/>
      <c r="B40" s="645"/>
      <c r="C40" s="404" t="s">
        <v>19</v>
      </c>
      <c r="D40" s="405" t="s">
        <v>25</v>
      </c>
      <c r="E40" s="406" t="s">
        <v>25</v>
      </c>
      <c r="F40" s="406" t="s">
        <v>25</v>
      </c>
      <c r="G40" s="406" t="s">
        <v>25</v>
      </c>
      <c r="H40" s="407" t="s">
        <v>25</v>
      </c>
      <c r="I40" s="408" t="s">
        <v>25</v>
      </c>
      <c r="J40" s="406" t="s">
        <v>25</v>
      </c>
      <c r="K40" s="406" t="s">
        <v>25</v>
      </c>
      <c r="L40" s="409" t="s">
        <v>25</v>
      </c>
      <c r="M40" s="405" t="s">
        <v>25</v>
      </c>
      <c r="N40" s="406" t="s">
        <v>25</v>
      </c>
      <c r="O40" s="406" t="s">
        <v>25</v>
      </c>
      <c r="P40" s="406" t="s">
        <v>25</v>
      </c>
      <c r="Q40" s="407" t="s">
        <v>25</v>
      </c>
      <c r="R40" s="408" t="s">
        <v>25</v>
      </c>
      <c r="S40" s="406" t="s">
        <v>25</v>
      </c>
      <c r="T40" s="406" t="s">
        <v>25</v>
      </c>
      <c r="U40" s="409" t="s">
        <v>25</v>
      </c>
      <c r="V40" s="410" t="s">
        <v>26</v>
      </c>
      <c r="W40" s="411" t="s">
        <v>26</v>
      </c>
      <c r="X40" s="406" t="s">
        <v>25</v>
      </c>
      <c r="Y40" s="406" t="s">
        <v>25</v>
      </c>
      <c r="Z40" s="407" t="s">
        <v>25</v>
      </c>
      <c r="AA40" s="408" t="s">
        <v>25</v>
      </c>
      <c r="AB40" s="406" t="s">
        <v>25</v>
      </c>
      <c r="AC40" s="406" t="s">
        <v>25</v>
      </c>
      <c r="AD40" s="409" t="s">
        <v>25</v>
      </c>
      <c r="AE40" s="405" t="s">
        <v>25</v>
      </c>
      <c r="AF40" s="406" t="s">
        <v>25</v>
      </c>
      <c r="AG40" s="406" t="s">
        <v>25</v>
      </c>
      <c r="AH40" s="407" t="s">
        <v>25</v>
      </c>
      <c r="AI40" s="408" t="s">
        <v>25</v>
      </c>
      <c r="AJ40" s="406" t="s">
        <v>25</v>
      </c>
      <c r="AK40" s="406" t="s">
        <v>25</v>
      </c>
      <c r="AL40" s="409" t="s">
        <v>25</v>
      </c>
      <c r="AM40" s="91" t="s">
        <v>25</v>
      </c>
      <c r="AN40" s="92" t="s">
        <v>25</v>
      </c>
      <c r="AO40" s="92" t="s">
        <v>25</v>
      </c>
      <c r="AP40" s="92" t="s">
        <v>25</v>
      </c>
      <c r="AQ40" s="95" t="s">
        <v>25</v>
      </c>
      <c r="AR40" s="91" t="s">
        <v>25</v>
      </c>
      <c r="AS40" s="92" t="s">
        <v>25</v>
      </c>
      <c r="AT40" s="92" t="s">
        <v>25</v>
      </c>
      <c r="AU40" s="93" t="s">
        <v>25</v>
      </c>
      <c r="AV40" s="412" t="s">
        <v>25</v>
      </c>
      <c r="AW40" s="413"/>
      <c r="AX40" s="414"/>
      <c r="AY40" s="202" t="s">
        <v>48</v>
      </c>
      <c r="AZ40" s="12">
        <f>COUNTIF(D34:AV40,"гиа")</f>
        <v>0</v>
      </c>
      <c r="BA40" s="12">
        <f>SUM(AZ40*6)</f>
        <v>0</v>
      </c>
      <c r="BB40" s="472" t="s">
        <v>48</v>
      </c>
      <c r="BC40" s="12"/>
      <c r="BD40" s="454">
        <v>0</v>
      </c>
      <c r="BE40" s="78">
        <f t="shared" si="5"/>
        <v>0</v>
      </c>
      <c r="BH40" s="418"/>
      <c r="BI40" s="201"/>
      <c r="BJ40" s="418"/>
    </row>
    <row r="41" spans="1:62" s="2" customFormat="1" ht="10.5" customHeight="1" thickBot="1" x14ac:dyDescent="0.25">
      <c r="A41" s="629"/>
      <c r="B41" s="645"/>
      <c r="C41" s="473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4"/>
      <c r="AN41" s="474"/>
      <c r="AO41" s="474"/>
      <c r="AP41" s="474"/>
      <c r="AQ41" s="474"/>
      <c r="AR41" s="475"/>
      <c r="AS41" s="475"/>
      <c r="AT41" s="475"/>
      <c r="AU41" s="475"/>
      <c r="AV41" s="474"/>
      <c r="AW41" s="474"/>
      <c r="AX41" s="474"/>
      <c r="AY41" s="336"/>
      <c r="AZ41" s="62"/>
      <c r="BA41" s="63">
        <f>SUM(BA34,BA37:BA40)</f>
        <v>1470</v>
      </c>
      <c r="BB41" s="68"/>
      <c r="BC41" s="62"/>
      <c r="BD41" s="455">
        <f>SUM(BD34:BD35,BD37:BD40)</f>
        <v>1512</v>
      </c>
      <c r="BE41" s="80">
        <f>SUM(BE34:BE35,BE37:BE40)</f>
        <v>0</v>
      </c>
      <c r="BH41" s="418"/>
      <c r="BI41" s="418"/>
      <c r="BJ41" s="418"/>
    </row>
    <row r="42" spans="1:62" s="2" customFormat="1" ht="6" customHeight="1" thickBot="1" x14ac:dyDescent="0.25">
      <c r="A42" s="249"/>
      <c r="B42" s="231"/>
      <c r="C42" s="232"/>
      <c r="D42" s="367"/>
      <c r="E42" s="356"/>
      <c r="F42" s="356"/>
      <c r="G42" s="356"/>
      <c r="H42" s="357"/>
      <c r="I42" s="233"/>
      <c r="J42" s="234"/>
      <c r="K42" s="234"/>
      <c r="L42" s="239"/>
      <c r="M42" s="233"/>
      <c r="N42" s="234"/>
      <c r="O42" s="234"/>
      <c r="P42" s="234"/>
      <c r="Q42" s="235"/>
      <c r="R42" s="236"/>
      <c r="S42" s="234"/>
      <c r="T42" s="234"/>
      <c r="U42" s="447"/>
      <c r="V42" s="238"/>
      <c r="W42" s="234"/>
      <c r="X42" s="234"/>
      <c r="Y42" s="234"/>
      <c r="Z42" s="235"/>
      <c r="AA42" s="236"/>
      <c r="AB42" s="234"/>
      <c r="AC42" s="234"/>
      <c r="AD42" s="447"/>
      <c r="AE42" s="367"/>
      <c r="AF42" s="356"/>
      <c r="AG42" s="356"/>
      <c r="AH42" s="357"/>
      <c r="AI42" s="236"/>
      <c r="AJ42" s="234"/>
      <c r="AK42" s="234"/>
      <c r="AL42" s="239"/>
      <c r="AM42" s="233"/>
      <c r="AN42" s="234"/>
      <c r="AO42" s="234"/>
      <c r="AP42" s="234"/>
      <c r="AQ42" s="240"/>
      <c r="AR42" s="296"/>
      <c r="AS42" s="242"/>
      <c r="AT42" s="234"/>
      <c r="AU42" s="239"/>
      <c r="AV42" s="322"/>
      <c r="AW42" s="307"/>
      <c r="AX42" s="233"/>
      <c r="AY42" s="245"/>
      <c r="AZ42" s="245"/>
      <c r="BA42" s="245"/>
      <c r="BB42" s="245"/>
      <c r="BC42" s="245"/>
      <c r="BD42" s="453"/>
      <c r="BE42" s="458"/>
      <c r="BH42" s="418"/>
      <c r="BI42" s="418"/>
      <c r="BJ42" s="418"/>
    </row>
    <row r="43" spans="1:62" s="2" customFormat="1" ht="12" customHeight="1" x14ac:dyDescent="0.2">
      <c r="A43" s="629" t="s">
        <v>46</v>
      </c>
      <c r="B43" s="645" t="s">
        <v>58</v>
      </c>
      <c r="C43" s="222" t="s">
        <v>20</v>
      </c>
      <c r="D43" s="554"/>
      <c r="E43" s="26" t="s">
        <v>23</v>
      </c>
      <c r="F43" s="15" t="s">
        <v>24</v>
      </c>
      <c r="G43" s="464" t="s">
        <v>23</v>
      </c>
      <c r="H43" s="468" t="s">
        <v>23</v>
      </c>
      <c r="I43" s="273" t="s">
        <v>23</v>
      </c>
      <c r="J43" s="213" t="s">
        <v>23</v>
      </c>
      <c r="K43" s="213" t="s">
        <v>23</v>
      </c>
      <c r="L43" s="282" t="s">
        <v>23</v>
      </c>
      <c r="M43" s="257" t="s">
        <v>23</v>
      </c>
      <c r="N43" s="224" t="s">
        <v>27</v>
      </c>
      <c r="O43" s="213" t="s">
        <v>23</v>
      </c>
      <c r="P43" s="213" t="s">
        <v>23</v>
      </c>
      <c r="Q43" s="279" t="s">
        <v>23</v>
      </c>
      <c r="R43" s="273" t="s">
        <v>23</v>
      </c>
      <c r="S43" s="213" t="s">
        <v>23</v>
      </c>
      <c r="T43" s="213" t="s">
        <v>23</v>
      </c>
      <c r="U43" s="282" t="s">
        <v>23</v>
      </c>
      <c r="V43" s="33" t="s">
        <v>24</v>
      </c>
      <c r="W43" s="225" t="s">
        <v>26</v>
      </c>
      <c r="X43" s="225" t="s">
        <v>26</v>
      </c>
      <c r="Y43" s="213" t="s">
        <v>23</v>
      </c>
      <c r="Z43" s="279" t="s">
        <v>23</v>
      </c>
      <c r="AA43" s="273" t="s">
        <v>23</v>
      </c>
      <c r="AB43" s="213" t="s">
        <v>23</v>
      </c>
      <c r="AC43" s="213" t="s">
        <v>23</v>
      </c>
      <c r="AD43" s="459" t="s">
        <v>27</v>
      </c>
      <c r="AE43" s="26" t="s">
        <v>23</v>
      </c>
      <c r="AF43" s="195" t="s">
        <v>27</v>
      </c>
      <c r="AG43" s="464" t="s">
        <v>23</v>
      </c>
      <c r="AH43" s="370" t="s">
        <v>32</v>
      </c>
      <c r="AI43" s="228" t="s">
        <v>32</v>
      </c>
      <c r="AJ43" s="255" t="s">
        <v>32</v>
      </c>
      <c r="AK43" s="255" t="s">
        <v>32</v>
      </c>
      <c r="AL43" s="391" t="s">
        <v>32</v>
      </c>
      <c r="AM43" s="293" t="s">
        <v>32</v>
      </c>
      <c r="AN43" s="255" t="s">
        <v>32</v>
      </c>
      <c r="AO43" s="224" t="s">
        <v>27</v>
      </c>
      <c r="AP43" s="255" t="s">
        <v>32</v>
      </c>
      <c r="AQ43" s="298" t="s">
        <v>32</v>
      </c>
      <c r="AR43" s="228" t="s">
        <v>32</v>
      </c>
      <c r="AS43" s="469" t="s">
        <v>29</v>
      </c>
      <c r="AT43" s="229" t="s">
        <v>48</v>
      </c>
      <c r="AU43" s="470" t="s">
        <v>48</v>
      </c>
      <c r="AV43" s="324" t="s">
        <v>48</v>
      </c>
      <c r="AW43" s="471"/>
      <c r="AX43" s="461"/>
      <c r="AY43" s="389" t="s">
        <v>23</v>
      </c>
      <c r="AZ43" s="212">
        <f>COUNTIF(D43:AV49,"уп")</f>
        <v>54</v>
      </c>
      <c r="BA43" s="212">
        <f>SUM(AZ43*6)</f>
        <v>324</v>
      </c>
      <c r="BB43" s="213" t="s">
        <v>23</v>
      </c>
      <c r="BC43" s="212"/>
      <c r="BD43" s="457">
        <v>324</v>
      </c>
      <c r="BE43" s="258">
        <f>SUM(BA43-BD43)</f>
        <v>0</v>
      </c>
      <c r="BH43" s="418"/>
      <c r="BI43" s="418"/>
      <c r="BJ43" s="418"/>
    </row>
    <row r="44" spans="1:62" s="2" customFormat="1" ht="11.25" customHeight="1" x14ac:dyDescent="0.2">
      <c r="A44" s="629"/>
      <c r="B44" s="645"/>
      <c r="C44" s="30" t="s">
        <v>21</v>
      </c>
      <c r="D44" s="379"/>
      <c r="E44" s="27" t="s">
        <v>23</v>
      </c>
      <c r="F44" s="18" t="s">
        <v>24</v>
      </c>
      <c r="G44" s="25" t="s">
        <v>23</v>
      </c>
      <c r="H44" s="28" t="s">
        <v>23</v>
      </c>
      <c r="I44" s="272" t="s">
        <v>23</v>
      </c>
      <c r="J44" s="25" t="s">
        <v>23</v>
      </c>
      <c r="K44" s="25" t="s">
        <v>23</v>
      </c>
      <c r="L44" s="283" t="s">
        <v>23</v>
      </c>
      <c r="M44" s="27" t="s">
        <v>23</v>
      </c>
      <c r="N44" s="25" t="s">
        <v>23</v>
      </c>
      <c r="O44" s="25" t="s">
        <v>23</v>
      </c>
      <c r="P44" s="25" t="s">
        <v>23</v>
      </c>
      <c r="Q44" s="28" t="s">
        <v>23</v>
      </c>
      <c r="R44" s="272" t="s">
        <v>23</v>
      </c>
      <c r="S44" s="25" t="s">
        <v>23</v>
      </c>
      <c r="T44" s="25" t="s">
        <v>23</v>
      </c>
      <c r="U44" s="283" t="s">
        <v>23</v>
      </c>
      <c r="V44" s="36" t="s">
        <v>26</v>
      </c>
      <c r="W44" s="34" t="s">
        <v>26</v>
      </c>
      <c r="X44" s="25" t="s">
        <v>23</v>
      </c>
      <c r="Y44" s="25" t="s">
        <v>23</v>
      </c>
      <c r="Z44" s="28" t="s">
        <v>23</v>
      </c>
      <c r="AA44" s="272" t="s">
        <v>23</v>
      </c>
      <c r="AB44" s="25" t="s">
        <v>23</v>
      </c>
      <c r="AC44" s="25" t="s">
        <v>23</v>
      </c>
      <c r="AD44" s="283" t="s">
        <v>23</v>
      </c>
      <c r="AE44" s="27" t="s">
        <v>23</v>
      </c>
      <c r="AF44" s="25" t="s">
        <v>23</v>
      </c>
      <c r="AG44" s="25" t="s">
        <v>23</v>
      </c>
      <c r="AH44" s="299" t="s">
        <v>32</v>
      </c>
      <c r="AI44" s="77" t="s">
        <v>32</v>
      </c>
      <c r="AJ44" s="58" t="s">
        <v>32</v>
      </c>
      <c r="AK44" s="58" t="s">
        <v>32</v>
      </c>
      <c r="AL44" s="392" t="s">
        <v>32</v>
      </c>
      <c r="AM44" s="294" t="s">
        <v>32</v>
      </c>
      <c r="AN44" s="58" t="s">
        <v>32</v>
      </c>
      <c r="AO44" s="58" t="s">
        <v>32</v>
      </c>
      <c r="AP44" s="58" t="s">
        <v>32</v>
      </c>
      <c r="AQ44" s="299" t="s">
        <v>32</v>
      </c>
      <c r="AR44" s="334" t="s">
        <v>29</v>
      </c>
      <c r="AS44" s="199" t="s">
        <v>48</v>
      </c>
      <c r="AT44" s="199" t="s">
        <v>48</v>
      </c>
      <c r="AU44" s="373" t="s">
        <v>48</v>
      </c>
      <c r="AV44" s="325" t="s">
        <v>48</v>
      </c>
      <c r="AW44" s="384"/>
      <c r="AX44" s="444"/>
      <c r="AY44" s="332" t="s">
        <v>27</v>
      </c>
      <c r="AZ44" s="6">
        <f>COUNTIF(D43:AV49,"п")</f>
        <v>7</v>
      </c>
      <c r="BA44" s="6">
        <f t="shared" ref="BA44:BA45" si="7">SUM(AZ44*6)</f>
        <v>42</v>
      </c>
      <c r="BB44" s="207" t="s">
        <v>27</v>
      </c>
      <c r="BC44" s="6"/>
      <c r="BD44" s="177">
        <v>0</v>
      </c>
      <c r="BE44" s="76">
        <f t="shared" ref="BE44:BE49" si="8">SUM(BA44-BD44)</f>
        <v>42</v>
      </c>
      <c r="BH44" s="418"/>
      <c r="BI44" s="418"/>
      <c r="BJ44" s="418"/>
    </row>
    <row r="45" spans="1:62" s="2" customFormat="1" ht="10.5" customHeight="1" x14ac:dyDescent="0.2">
      <c r="A45" s="629"/>
      <c r="B45" s="645"/>
      <c r="C45" s="30" t="s">
        <v>22</v>
      </c>
      <c r="D45" s="379"/>
      <c r="E45" s="17" t="s">
        <v>24</v>
      </c>
      <c r="F45" s="18" t="s">
        <v>24</v>
      </c>
      <c r="G45" s="25" t="s">
        <v>23</v>
      </c>
      <c r="H45" s="19" t="s">
        <v>24</v>
      </c>
      <c r="I45" s="272" t="s">
        <v>23</v>
      </c>
      <c r="J45" s="18" t="s">
        <v>24</v>
      </c>
      <c r="K45" s="18" t="s">
        <v>24</v>
      </c>
      <c r="L45" s="33" t="s">
        <v>24</v>
      </c>
      <c r="M45" s="17" t="s">
        <v>24</v>
      </c>
      <c r="N45" s="18" t="s">
        <v>24</v>
      </c>
      <c r="O45" s="18" t="s">
        <v>24</v>
      </c>
      <c r="P45" s="18" t="s">
        <v>24</v>
      </c>
      <c r="Q45" s="19" t="s">
        <v>24</v>
      </c>
      <c r="R45" s="48" t="s">
        <v>24</v>
      </c>
      <c r="S45" s="18" t="s">
        <v>24</v>
      </c>
      <c r="T45" s="18" t="s">
        <v>24</v>
      </c>
      <c r="U45" s="33" t="s">
        <v>24</v>
      </c>
      <c r="V45" s="36" t="s">
        <v>26</v>
      </c>
      <c r="W45" s="34" t="s">
        <v>26</v>
      </c>
      <c r="X45" s="25" t="s">
        <v>23</v>
      </c>
      <c r="Y45" s="18" t="s">
        <v>24</v>
      </c>
      <c r="Z45" s="28" t="s">
        <v>23</v>
      </c>
      <c r="AA45" s="48" t="s">
        <v>24</v>
      </c>
      <c r="AB45" s="25" t="s">
        <v>23</v>
      </c>
      <c r="AC45" s="18" t="s">
        <v>24</v>
      </c>
      <c r="AD45" s="283" t="s">
        <v>23</v>
      </c>
      <c r="AE45" s="17" t="s">
        <v>24</v>
      </c>
      <c r="AF45" s="18" t="s">
        <v>24</v>
      </c>
      <c r="AG45" s="18" t="s">
        <v>24</v>
      </c>
      <c r="AH45" s="299" t="s">
        <v>32</v>
      </c>
      <c r="AI45" s="77" t="s">
        <v>32</v>
      </c>
      <c r="AJ45" s="58" t="s">
        <v>32</v>
      </c>
      <c r="AK45" s="58" t="s">
        <v>32</v>
      </c>
      <c r="AL45" s="392" t="s">
        <v>32</v>
      </c>
      <c r="AM45" s="294" t="s">
        <v>32</v>
      </c>
      <c r="AN45" s="58" t="s">
        <v>32</v>
      </c>
      <c r="AO45" s="58" t="s">
        <v>32</v>
      </c>
      <c r="AP45" s="58" t="s">
        <v>32</v>
      </c>
      <c r="AQ45" s="299" t="s">
        <v>32</v>
      </c>
      <c r="AR45" s="334" t="s">
        <v>29</v>
      </c>
      <c r="AS45" s="199" t="s">
        <v>48</v>
      </c>
      <c r="AT45" s="199" t="s">
        <v>48</v>
      </c>
      <c r="AU45" s="373" t="s">
        <v>48</v>
      </c>
      <c r="AV45" s="384"/>
      <c r="AW45" s="384"/>
      <c r="AX45" s="444"/>
      <c r="AY45" s="333" t="s">
        <v>26</v>
      </c>
      <c r="AZ45" s="6">
        <f>COUNTIF(D43:AV49,"к")</f>
        <v>14</v>
      </c>
      <c r="BA45" s="6">
        <f t="shared" si="7"/>
        <v>84</v>
      </c>
      <c r="BB45" s="34" t="s">
        <v>26</v>
      </c>
      <c r="BC45" s="6"/>
      <c r="BD45" s="177">
        <v>84</v>
      </c>
      <c r="BE45" s="76">
        <f t="shared" si="8"/>
        <v>0</v>
      </c>
      <c r="BH45" s="418"/>
      <c r="BI45" s="418"/>
      <c r="BJ45" s="418"/>
    </row>
    <row r="46" spans="1:62" s="2" customFormat="1" ht="10.5" customHeight="1" x14ac:dyDescent="0.2">
      <c r="A46" s="629"/>
      <c r="B46" s="645"/>
      <c r="C46" s="30" t="s">
        <v>16</v>
      </c>
      <c r="D46" s="379"/>
      <c r="E46" s="17" t="s">
        <v>24</v>
      </c>
      <c r="F46" s="18" t="s">
        <v>24</v>
      </c>
      <c r="G46" s="18" t="s">
        <v>24</v>
      </c>
      <c r="H46" s="19" t="s">
        <v>24</v>
      </c>
      <c r="I46" s="48" t="s">
        <v>24</v>
      </c>
      <c r="J46" s="18" t="s">
        <v>24</v>
      </c>
      <c r="K46" s="18" t="s">
        <v>24</v>
      </c>
      <c r="L46" s="33" t="s">
        <v>24</v>
      </c>
      <c r="M46" s="17" t="s">
        <v>24</v>
      </c>
      <c r="N46" s="18" t="s">
        <v>24</v>
      </c>
      <c r="O46" s="18" t="s">
        <v>24</v>
      </c>
      <c r="P46" s="18" t="s">
        <v>24</v>
      </c>
      <c r="Q46" s="19" t="s">
        <v>24</v>
      </c>
      <c r="R46" s="48" t="s">
        <v>24</v>
      </c>
      <c r="S46" s="18" t="s">
        <v>24</v>
      </c>
      <c r="T46" s="18" t="s">
        <v>24</v>
      </c>
      <c r="U46" s="33" t="s">
        <v>24</v>
      </c>
      <c r="V46" s="36" t="s">
        <v>26</v>
      </c>
      <c r="W46" s="34" t="s">
        <v>26</v>
      </c>
      <c r="X46" s="18" t="s">
        <v>24</v>
      </c>
      <c r="Y46" s="18" t="s">
        <v>24</v>
      </c>
      <c r="Z46" s="19" t="s">
        <v>24</v>
      </c>
      <c r="AA46" s="48" t="s">
        <v>24</v>
      </c>
      <c r="AB46" s="18" t="s">
        <v>24</v>
      </c>
      <c r="AC46" s="18" t="s">
        <v>24</v>
      </c>
      <c r="AD46" s="33" t="s">
        <v>24</v>
      </c>
      <c r="AE46" s="17" t="s">
        <v>24</v>
      </c>
      <c r="AF46" s="18" t="s">
        <v>24</v>
      </c>
      <c r="AG46" s="18" t="s">
        <v>24</v>
      </c>
      <c r="AH46" s="299" t="s">
        <v>32</v>
      </c>
      <c r="AI46" s="77" t="s">
        <v>32</v>
      </c>
      <c r="AJ46" s="58" t="s">
        <v>32</v>
      </c>
      <c r="AK46" s="58" t="s">
        <v>32</v>
      </c>
      <c r="AL46" s="392" t="s">
        <v>32</v>
      </c>
      <c r="AM46" s="294" t="s">
        <v>32</v>
      </c>
      <c r="AN46" s="58" t="s">
        <v>32</v>
      </c>
      <c r="AO46" s="58" t="s">
        <v>32</v>
      </c>
      <c r="AP46" s="58" t="s">
        <v>32</v>
      </c>
      <c r="AQ46" s="299" t="s">
        <v>32</v>
      </c>
      <c r="AR46" s="334" t="s">
        <v>29</v>
      </c>
      <c r="AS46" s="199" t="s">
        <v>48</v>
      </c>
      <c r="AT46" s="199" t="s">
        <v>48</v>
      </c>
      <c r="AU46" s="373" t="s">
        <v>48</v>
      </c>
      <c r="AV46" s="384"/>
      <c r="AW46" s="384"/>
      <c r="AX46" s="444"/>
      <c r="AY46" s="48" t="s">
        <v>24</v>
      </c>
      <c r="AZ46" s="6">
        <f>COUNTIF($D$43:$AV$49,"то")</f>
        <v>103</v>
      </c>
      <c r="BA46" s="208">
        <f>SUM(AZ46*6)</f>
        <v>618</v>
      </c>
      <c r="BB46" s="18" t="s">
        <v>24</v>
      </c>
      <c r="BC46" s="6"/>
      <c r="BD46" s="431">
        <v>648</v>
      </c>
      <c r="BE46" s="76">
        <f t="shared" si="8"/>
        <v>-30</v>
      </c>
      <c r="BH46" s="418"/>
      <c r="BI46" s="418"/>
      <c r="BJ46" s="418"/>
    </row>
    <row r="47" spans="1:62" s="2" customFormat="1" ht="10.5" customHeight="1" x14ac:dyDescent="0.2">
      <c r="A47" s="629"/>
      <c r="B47" s="645"/>
      <c r="C47" s="30" t="s">
        <v>17</v>
      </c>
      <c r="D47" s="379"/>
      <c r="E47" s="17" t="s">
        <v>24</v>
      </c>
      <c r="F47" s="18" t="s">
        <v>24</v>
      </c>
      <c r="G47" s="18" t="s">
        <v>24</v>
      </c>
      <c r="H47" s="19" t="s">
        <v>24</v>
      </c>
      <c r="I47" s="48" t="s">
        <v>24</v>
      </c>
      <c r="J47" s="18" t="s">
        <v>24</v>
      </c>
      <c r="K47" s="18" t="s">
        <v>24</v>
      </c>
      <c r="L47" s="33" t="s">
        <v>24</v>
      </c>
      <c r="M47" s="17" t="s">
        <v>24</v>
      </c>
      <c r="N47" s="18" t="s">
        <v>24</v>
      </c>
      <c r="O47" s="18" t="s">
        <v>24</v>
      </c>
      <c r="P47" s="18" t="s">
        <v>24</v>
      </c>
      <c r="Q47" s="19" t="s">
        <v>24</v>
      </c>
      <c r="R47" s="48" t="s">
        <v>24</v>
      </c>
      <c r="S47" s="18" t="s">
        <v>24</v>
      </c>
      <c r="T47" s="18" t="s">
        <v>24</v>
      </c>
      <c r="U47" s="33" t="s">
        <v>24</v>
      </c>
      <c r="V47" s="36" t="s">
        <v>26</v>
      </c>
      <c r="W47" s="34" t="s">
        <v>26</v>
      </c>
      <c r="X47" s="18" t="s">
        <v>24</v>
      </c>
      <c r="Y47" s="18" t="s">
        <v>24</v>
      </c>
      <c r="Z47" s="19" t="s">
        <v>24</v>
      </c>
      <c r="AA47" s="48" t="s">
        <v>24</v>
      </c>
      <c r="AB47" s="18" t="s">
        <v>24</v>
      </c>
      <c r="AC47" s="18" t="s">
        <v>24</v>
      </c>
      <c r="AD47" s="33" t="s">
        <v>24</v>
      </c>
      <c r="AE47" s="17" t="s">
        <v>24</v>
      </c>
      <c r="AF47" s="18" t="s">
        <v>24</v>
      </c>
      <c r="AG47" s="58" t="s">
        <v>32</v>
      </c>
      <c r="AH47" s="299" t="s">
        <v>32</v>
      </c>
      <c r="AI47" s="77" t="s">
        <v>32</v>
      </c>
      <c r="AJ47" s="58" t="s">
        <v>32</v>
      </c>
      <c r="AK47" s="58" t="s">
        <v>32</v>
      </c>
      <c r="AL47" s="392" t="s">
        <v>32</v>
      </c>
      <c r="AM47" s="102" t="s">
        <v>27</v>
      </c>
      <c r="AN47" s="58" t="s">
        <v>32</v>
      </c>
      <c r="AO47" s="58" t="s">
        <v>32</v>
      </c>
      <c r="AP47" s="58" t="s">
        <v>32</v>
      </c>
      <c r="AQ47" s="299" t="s">
        <v>32</v>
      </c>
      <c r="AR47" s="334" t="s">
        <v>29</v>
      </c>
      <c r="AS47" s="56" t="s">
        <v>27</v>
      </c>
      <c r="AT47" s="199" t="s">
        <v>48</v>
      </c>
      <c r="AU47" s="373" t="s">
        <v>48</v>
      </c>
      <c r="AV47" s="384"/>
      <c r="AW47" s="384"/>
      <c r="AX47" s="444"/>
      <c r="AY47" s="334" t="s">
        <v>29</v>
      </c>
      <c r="AZ47" s="6">
        <f>COUNTIF(D43:AV49,"па")</f>
        <v>6</v>
      </c>
      <c r="BA47" s="6">
        <f t="shared" ref="BA47" si="9">SUM(AZ47*6)</f>
        <v>36</v>
      </c>
      <c r="BB47" s="209" t="s">
        <v>29</v>
      </c>
      <c r="BC47" s="6"/>
      <c r="BD47" s="177">
        <v>36</v>
      </c>
      <c r="BE47" s="76">
        <f t="shared" si="8"/>
        <v>0</v>
      </c>
      <c r="BH47" s="418"/>
      <c r="BI47" s="418"/>
      <c r="BJ47" s="418"/>
    </row>
    <row r="48" spans="1:62" s="2" customFormat="1" ht="10.5" customHeight="1" thickBot="1" x14ac:dyDescent="0.25">
      <c r="A48" s="629"/>
      <c r="B48" s="645"/>
      <c r="C48" s="30" t="s">
        <v>18</v>
      </c>
      <c r="D48" s="379"/>
      <c r="E48" s="542" t="s">
        <v>24</v>
      </c>
      <c r="F48" s="557" t="s">
        <v>24</v>
      </c>
      <c r="G48" s="557" t="s">
        <v>24</v>
      </c>
      <c r="H48" s="558" t="s">
        <v>24</v>
      </c>
      <c r="I48" s="48" t="s">
        <v>24</v>
      </c>
      <c r="J48" s="18" t="s">
        <v>24</v>
      </c>
      <c r="K48" s="18" t="s">
        <v>24</v>
      </c>
      <c r="L48" s="33" t="s">
        <v>24</v>
      </c>
      <c r="M48" s="17" t="s">
        <v>24</v>
      </c>
      <c r="N48" s="18" t="s">
        <v>24</v>
      </c>
      <c r="O48" s="18" t="s">
        <v>24</v>
      </c>
      <c r="P48" s="18" t="s">
        <v>24</v>
      </c>
      <c r="Q48" s="19" t="s">
        <v>24</v>
      </c>
      <c r="R48" s="48" t="s">
        <v>24</v>
      </c>
      <c r="S48" s="18" t="s">
        <v>24</v>
      </c>
      <c r="T48" s="18" t="s">
        <v>24</v>
      </c>
      <c r="U48" s="33" t="s">
        <v>24</v>
      </c>
      <c r="V48" s="36" t="s">
        <v>26</v>
      </c>
      <c r="W48" s="34" t="s">
        <v>26</v>
      </c>
      <c r="X48" s="18" t="s">
        <v>24</v>
      </c>
      <c r="Y48" s="18" t="s">
        <v>24</v>
      </c>
      <c r="Z48" s="19" t="s">
        <v>24</v>
      </c>
      <c r="AA48" s="48" t="s">
        <v>24</v>
      </c>
      <c r="AB48" s="18" t="s">
        <v>24</v>
      </c>
      <c r="AC48" s="18" t="s">
        <v>24</v>
      </c>
      <c r="AD48" s="33" t="s">
        <v>24</v>
      </c>
      <c r="AE48" s="17" t="s">
        <v>24</v>
      </c>
      <c r="AF48" s="18" t="s">
        <v>24</v>
      </c>
      <c r="AG48" s="58" t="s">
        <v>32</v>
      </c>
      <c r="AH48" s="299" t="s">
        <v>32</v>
      </c>
      <c r="AI48" s="77" t="s">
        <v>32</v>
      </c>
      <c r="AJ48" s="58" t="s">
        <v>32</v>
      </c>
      <c r="AK48" s="58" t="s">
        <v>32</v>
      </c>
      <c r="AL48" s="392" t="s">
        <v>32</v>
      </c>
      <c r="AM48" s="294" t="s">
        <v>32</v>
      </c>
      <c r="AN48" s="56" t="s">
        <v>27</v>
      </c>
      <c r="AO48" s="58" t="s">
        <v>32</v>
      </c>
      <c r="AP48" s="58" t="s">
        <v>32</v>
      </c>
      <c r="AQ48" s="299" t="s">
        <v>32</v>
      </c>
      <c r="AR48" s="334" t="s">
        <v>29</v>
      </c>
      <c r="AS48" s="199" t="s">
        <v>48</v>
      </c>
      <c r="AT48" s="199" t="s">
        <v>48</v>
      </c>
      <c r="AU48" s="373" t="s">
        <v>48</v>
      </c>
      <c r="AV48" s="384"/>
      <c r="AW48" s="384"/>
      <c r="AX48" s="444"/>
      <c r="AY48" s="335" t="s">
        <v>32</v>
      </c>
      <c r="AZ48" s="6">
        <f>COUNTIF(D43:AV49,"пп")</f>
        <v>60</v>
      </c>
      <c r="BA48" s="6">
        <f>SUM(AZ48*6)</f>
        <v>360</v>
      </c>
      <c r="BB48" s="210" t="s">
        <v>32</v>
      </c>
      <c r="BC48" s="6"/>
      <c r="BD48" s="177">
        <v>360</v>
      </c>
      <c r="BE48" s="76">
        <f t="shared" si="8"/>
        <v>0</v>
      </c>
      <c r="BH48" s="418"/>
      <c r="BI48" s="201"/>
      <c r="BJ48" s="418"/>
    </row>
    <row r="49" spans="1:62" s="2" customFormat="1" ht="10.5" customHeight="1" thickBot="1" x14ac:dyDescent="0.25">
      <c r="A49" s="629"/>
      <c r="B49" s="645"/>
      <c r="C49" s="404" t="s">
        <v>19</v>
      </c>
      <c r="D49" s="405" t="s">
        <v>25</v>
      </c>
      <c r="E49" s="555" t="s">
        <v>25</v>
      </c>
      <c r="F49" s="555" t="s">
        <v>25</v>
      </c>
      <c r="G49" s="555" t="s">
        <v>25</v>
      </c>
      <c r="H49" s="556" t="s">
        <v>25</v>
      </c>
      <c r="I49" s="408" t="s">
        <v>25</v>
      </c>
      <c r="J49" s="406" t="s">
        <v>25</v>
      </c>
      <c r="K49" s="406" t="s">
        <v>25</v>
      </c>
      <c r="L49" s="409" t="s">
        <v>25</v>
      </c>
      <c r="M49" s="405" t="s">
        <v>25</v>
      </c>
      <c r="N49" s="406" t="s">
        <v>25</v>
      </c>
      <c r="O49" s="406" t="s">
        <v>25</v>
      </c>
      <c r="P49" s="406" t="s">
        <v>25</v>
      </c>
      <c r="Q49" s="407" t="s">
        <v>25</v>
      </c>
      <c r="R49" s="408" t="s">
        <v>25</v>
      </c>
      <c r="S49" s="406" t="s">
        <v>25</v>
      </c>
      <c r="T49" s="406" t="s">
        <v>25</v>
      </c>
      <c r="U49" s="409" t="s">
        <v>25</v>
      </c>
      <c r="V49" s="410" t="s">
        <v>26</v>
      </c>
      <c r="W49" s="411" t="s">
        <v>26</v>
      </c>
      <c r="X49" s="406" t="s">
        <v>25</v>
      </c>
      <c r="Y49" s="406" t="s">
        <v>25</v>
      </c>
      <c r="Z49" s="407" t="s">
        <v>25</v>
      </c>
      <c r="AA49" s="408" t="s">
        <v>25</v>
      </c>
      <c r="AB49" s="406" t="s">
        <v>25</v>
      </c>
      <c r="AC49" s="406" t="s">
        <v>25</v>
      </c>
      <c r="AD49" s="409" t="s">
        <v>25</v>
      </c>
      <c r="AE49" s="91" t="s">
        <v>25</v>
      </c>
      <c r="AF49" s="92" t="s">
        <v>25</v>
      </c>
      <c r="AG49" s="92" t="s">
        <v>25</v>
      </c>
      <c r="AH49" s="93" t="s">
        <v>25</v>
      </c>
      <c r="AI49" s="408" t="s">
        <v>25</v>
      </c>
      <c r="AJ49" s="406" t="s">
        <v>25</v>
      </c>
      <c r="AK49" s="406" t="s">
        <v>25</v>
      </c>
      <c r="AL49" s="409" t="s">
        <v>25</v>
      </c>
      <c r="AM49" s="405" t="s">
        <v>25</v>
      </c>
      <c r="AN49" s="406" t="s">
        <v>25</v>
      </c>
      <c r="AO49" s="406" t="s">
        <v>25</v>
      </c>
      <c r="AP49" s="406" t="s">
        <v>25</v>
      </c>
      <c r="AQ49" s="407" t="s">
        <v>25</v>
      </c>
      <c r="AR49" s="408" t="s">
        <v>25</v>
      </c>
      <c r="AS49" s="406" t="s">
        <v>25</v>
      </c>
      <c r="AT49" s="406" t="s">
        <v>25</v>
      </c>
      <c r="AU49" s="409" t="s">
        <v>25</v>
      </c>
      <c r="AV49" s="445" t="s">
        <v>25</v>
      </c>
      <c r="AW49" s="414"/>
      <c r="AX49" s="446"/>
      <c r="AY49" s="390" t="s">
        <v>48</v>
      </c>
      <c r="AZ49" s="12">
        <f>COUNTIF(D43:AV49,"гиа")</f>
        <v>18</v>
      </c>
      <c r="BA49" s="12">
        <f>SUM(AZ49*6)</f>
        <v>108</v>
      </c>
      <c r="BB49" s="472" t="s">
        <v>48</v>
      </c>
      <c r="BC49" s="12"/>
      <c r="BD49" s="454">
        <v>108</v>
      </c>
      <c r="BE49" s="78">
        <f t="shared" si="8"/>
        <v>0</v>
      </c>
      <c r="BH49" s="418"/>
      <c r="BI49" s="201"/>
      <c r="BJ49" s="418"/>
    </row>
    <row r="50" spans="1:62" s="2" customFormat="1" ht="10.5" customHeight="1" thickBot="1" x14ac:dyDescent="0.25">
      <c r="A50" s="629"/>
      <c r="B50" s="645"/>
      <c r="C50" s="473"/>
      <c r="D50" s="474"/>
      <c r="E50" s="474"/>
      <c r="F50" s="474"/>
      <c r="G50" s="474"/>
      <c r="H50" s="474"/>
      <c r="I50" s="474"/>
      <c r="J50" s="474"/>
      <c r="K50" s="474"/>
      <c r="L50" s="474"/>
      <c r="M50" s="474"/>
      <c r="N50" s="474"/>
      <c r="O50" s="474"/>
      <c r="P50" s="474"/>
      <c r="Q50" s="474"/>
      <c r="R50" s="474"/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75"/>
      <c r="AF50" s="475"/>
      <c r="AG50" s="475"/>
      <c r="AH50" s="475"/>
      <c r="AI50" s="474"/>
      <c r="AJ50" s="474"/>
      <c r="AK50" s="474"/>
      <c r="AL50" s="474"/>
      <c r="AM50" s="474"/>
      <c r="AN50" s="474"/>
      <c r="AO50" s="474"/>
      <c r="AP50" s="474"/>
      <c r="AQ50" s="474"/>
      <c r="AR50" s="474"/>
      <c r="AS50" s="474"/>
      <c r="AT50" s="474"/>
      <c r="AU50" s="474"/>
      <c r="AV50" s="474"/>
      <c r="AW50" s="474"/>
      <c r="AX50" s="474"/>
      <c r="AY50" s="336"/>
      <c r="AZ50" s="62"/>
      <c r="BA50" s="63">
        <f>SUM(BA43,BA46:BA49)</f>
        <v>1446</v>
      </c>
      <c r="BB50" s="68"/>
      <c r="BC50" s="62"/>
      <c r="BD50" s="455">
        <f>SUM(BD43:BD44,BD46:BD49)</f>
        <v>1476</v>
      </c>
      <c r="BE50" s="80">
        <f>SUM(BE43:BE44,BE46:BE49)</f>
        <v>12</v>
      </c>
      <c r="BH50" s="418"/>
      <c r="BI50" s="418"/>
      <c r="BJ50" s="418"/>
    </row>
    <row r="51" spans="1:62" s="2" customFormat="1" ht="6" customHeight="1" thickBot="1" x14ac:dyDescent="0.25">
      <c r="A51" s="249"/>
      <c r="B51" s="231"/>
      <c r="C51" s="232"/>
      <c r="D51" s="367"/>
      <c r="E51" s="356"/>
      <c r="F51" s="356"/>
      <c r="G51" s="356"/>
      <c r="H51" s="357"/>
      <c r="I51" s="465"/>
      <c r="J51" s="356"/>
      <c r="K51" s="356"/>
      <c r="L51" s="357"/>
      <c r="M51" s="367"/>
      <c r="N51" s="356"/>
      <c r="O51" s="356"/>
      <c r="P51" s="356"/>
      <c r="Q51" s="357"/>
      <c r="R51" s="367"/>
      <c r="S51" s="356"/>
      <c r="T51" s="356"/>
      <c r="U51" s="476"/>
      <c r="V51" s="467"/>
      <c r="W51" s="356"/>
      <c r="X51" s="356"/>
      <c r="Y51" s="356"/>
      <c r="Z51" s="466"/>
      <c r="AA51" s="367"/>
      <c r="AB51" s="356"/>
      <c r="AC51" s="356"/>
      <c r="AD51" s="476"/>
      <c r="AE51" s="367"/>
      <c r="AF51" s="356"/>
      <c r="AG51" s="356"/>
      <c r="AH51" s="357"/>
      <c r="AI51" s="367"/>
      <c r="AJ51" s="356"/>
      <c r="AK51" s="356"/>
      <c r="AL51" s="357"/>
      <c r="AM51" s="367"/>
      <c r="AN51" s="356"/>
      <c r="AO51" s="356"/>
      <c r="AP51" s="356"/>
      <c r="AQ51" s="368"/>
      <c r="AR51" s="354"/>
      <c r="AS51" s="355"/>
      <c r="AT51" s="356"/>
      <c r="AU51" s="357"/>
      <c r="AV51" s="477"/>
      <c r="AW51" s="397"/>
      <c r="AX51" s="367"/>
      <c r="AY51" s="422"/>
      <c r="AZ51" s="422"/>
      <c r="BA51" s="422"/>
      <c r="BB51" s="422"/>
      <c r="BC51" s="422"/>
      <c r="BD51" s="478"/>
      <c r="BE51" s="479"/>
      <c r="BH51" s="418"/>
      <c r="BI51" s="418"/>
      <c r="BJ51" s="418"/>
    </row>
    <row r="52" spans="1:62" s="2" customFormat="1" ht="12" customHeight="1" x14ac:dyDescent="0.2">
      <c r="A52" s="629" t="s">
        <v>46</v>
      </c>
      <c r="B52" s="645" t="s">
        <v>59</v>
      </c>
      <c r="C52" s="222" t="s">
        <v>20</v>
      </c>
      <c r="D52" s="14"/>
      <c r="E52" s="15" t="s">
        <v>24</v>
      </c>
      <c r="F52" s="15" t="s">
        <v>24</v>
      </c>
      <c r="G52" s="15" t="s">
        <v>24</v>
      </c>
      <c r="H52" s="16" t="s">
        <v>24</v>
      </c>
      <c r="I52" s="47" t="s">
        <v>24</v>
      </c>
      <c r="J52" s="15" t="s">
        <v>24</v>
      </c>
      <c r="K52" s="15" t="s">
        <v>24</v>
      </c>
      <c r="L52" s="32" t="s">
        <v>24</v>
      </c>
      <c r="M52" s="14" t="s">
        <v>24</v>
      </c>
      <c r="N52" s="189" t="s">
        <v>27</v>
      </c>
      <c r="O52" s="15" t="s">
        <v>24</v>
      </c>
      <c r="P52" s="15" t="s">
        <v>24</v>
      </c>
      <c r="Q52" s="16" t="s">
        <v>24</v>
      </c>
      <c r="R52" s="47" t="s">
        <v>24</v>
      </c>
      <c r="S52" s="57" t="s">
        <v>32</v>
      </c>
      <c r="T52" s="57" t="s">
        <v>32</v>
      </c>
      <c r="U52" s="481" t="s">
        <v>32</v>
      </c>
      <c r="V52" s="403" t="s">
        <v>29</v>
      </c>
      <c r="W52" s="35" t="s">
        <v>26</v>
      </c>
      <c r="X52" s="35" t="s">
        <v>26</v>
      </c>
      <c r="Y52" s="15" t="s">
        <v>24</v>
      </c>
      <c r="Z52" s="16" t="s">
        <v>24</v>
      </c>
      <c r="AA52" s="47" t="s">
        <v>24</v>
      </c>
      <c r="AB52" s="15" t="s">
        <v>24</v>
      </c>
      <c r="AC52" s="15" t="s">
        <v>24</v>
      </c>
      <c r="AD52" s="482" t="s">
        <v>27</v>
      </c>
      <c r="AE52" s="14" t="s">
        <v>24</v>
      </c>
      <c r="AF52" s="195" t="s">
        <v>27</v>
      </c>
      <c r="AG52" s="15" t="s">
        <v>24</v>
      </c>
      <c r="AH52" s="16" t="s">
        <v>24</v>
      </c>
      <c r="AI52" s="483" t="s">
        <v>23</v>
      </c>
      <c r="AJ52" s="464" t="s">
        <v>23</v>
      </c>
      <c r="AK52" s="464" t="s">
        <v>23</v>
      </c>
      <c r="AL52" s="484" t="s">
        <v>23</v>
      </c>
      <c r="AM52" s="26" t="s">
        <v>23</v>
      </c>
      <c r="AN52" s="464" t="s">
        <v>23</v>
      </c>
      <c r="AO52" s="189" t="s">
        <v>27</v>
      </c>
      <c r="AP52" s="57" t="s">
        <v>32</v>
      </c>
      <c r="AQ52" s="481" t="s">
        <v>32</v>
      </c>
      <c r="AR52" s="360" t="s">
        <v>32</v>
      </c>
      <c r="AS52" s="57" t="s">
        <v>32</v>
      </c>
      <c r="AT52" s="57" t="s">
        <v>32</v>
      </c>
      <c r="AU52" s="370" t="s">
        <v>32</v>
      </c>
      <c r="AV52" s="394" t="s">
        <v>29</v>
      </c>
      <c r="AW52" s="331"/>
      <c r="AX52" s="383"/>
      <c r="AY52" s="74" t="s">
        <v>23</v>
      </c>
      <c r="AZ52" s="3">
        <f>COUNTIF(D52:AV58,"уп")</f>
        <v>18</v>
      </c>
      <c r="BA52" s="4">
        <f>SUM(AZ52*6)</f>
        <v>108</v>
      </c>
      <c r="BB52" s="26" t="s">
        <v>23</v>
      </c>
      <c r="BC52" s="3"/>
      <c r="BD52" s="4">
        <v>108</v>
      </c>
      <c r="BE52" s="485">
        <f>SUM(BA52-BD52)</f>
        <v>0</v>
      </c>
      <c r="BH52" s="418"/>
      <c r="BI52" s="418"/>
      <c r="BJ52" s="418"/>
    </row>
    <row r="53" spans="1:62" s="2" customFormat="1" ht="11.25" customHeight="1" x14ac:dyDescent="0.2">
      <c r="A53" s="629"/>
      <c r="B53" s="645"/>
      <c r="C53" s="30" t="s">
        <v>21</v>
      </c>
      <c r="D53" s="17"/>
      <c r="E53" s="18" t="s">
        <v>24</v>
      </c>
      <c r="F53" s="18" t="s">
        <v>24</v>
      </c>
      <c r="G53" s="18" t="s">
        <v>24</v>
      </c>
      <c r="H53" s="19" t="s">
        <v>24</v>
      </c>
      <c r="I53" s="48" t="s">
        <v>24</v>
      </c>
      <c r="J53" s="18" t="s">
        <v>24</v>
      </c>
      <c r="K53" s="18" t="s">
        <v>24</v>
      </c>
      <c r="L53" s="33" t="s">
        <v>24</v>
      </c>
      <c r="M53" s="17" t="s">
        <v>24</v>
      </c>
      <c r="N53" s="18" t="s">
        <v>24</v>
      </c>
      <c r="O53" s="18" t="s">
        <v>24</v>
      </c>
      <c r="P53" s="18" t="s">
        <v>24</v>
      </c>
      <c r="Q53" s="19" t="s">
        <v>24</v>
      </c>
      <c r="R53" s="77" t="s">
        <v>32</v>
      </c>
      <c r="S53" s="58" t="s">
        <v>32</v>
      </c>
      <c r="T53" s="58" t="s">
        <v>32</v>
      </c>
      <c r="U53" s="393" t="s">
        <v>29</v>
      </c>
      <c r="V53" s="36" t="s">
        <v>26</v>
      </c>
      <c r="W53" s="34" t="s">
        <v>26</v>
      </c>
      <c r="X53" s="18" t="s">
        <v>24</v>
      </c>
      <c r="Y53" s="18" t="s">
        <v>24</v>
      </c>
      <c r="Z53" s="19" t="s">
        <v>24</v>
      </c>
      <c r="AA53" s="48" t="s">
        <v>24</v>
      </c>
      <c r="AB53" s="18" t="s">
        <v>24</v>
      </c>
      <c r="AC53" s="18" t="s">
        <v>24</v>
      </c>
      <c r="AD53" s="33" t="s">
        <v>24</v>
      </c>
      <c r="AE53" s="17" t="s">
        <v>24</v>
      </c>
      <c r="AF53" s="18" t="s">
        <v>24</v>
      </c>
      <c r="AG53" s="18" t="s">
        <v>24</v>
      </c>
      <c r="AH53" s="19" t="s">
        <v>24</v>
      </c>
      <c r="AI53" s="272" t="s">
        <v>23</v>
      </c>
      <c r="AJ53" s="25" t="s">
        <v>23</v>
      </c>
      <c r="AK53" s="25" t="s">
        <v>23</v>
      </c>
      <c r="AL53" s="283" t="s">
        <v>23</v>
      </c>
      <c r="AM53" s="27" t="s">
        <v>23</v>
      </c>
      <c r="AN53" s="25" t="s">
        <v>23</v>
      </c>
      <c r="AO53" s="18" t="s">
        <v>24</v>
      </c>
      <c r="AP53" s="58" t="s">
        <v>32</v>
      </c>
      <c r="AQ53" s="392" t="s">
        <v>32</v>
      </c>
      <c r="AR53" s="294" t="s">
        <v>32</v>
      </c>
      <c r="AS53" s="58" t="s">
        <v>32</v>
      </c>
      <c r="AT53" s="58" t="s">
        <v>32</v>
      </c>
      <c r="AU53" s="299" t="s">
        <v>32</v>
      </c>
      <c r="AV53" s="300" t="s">
        <v>29</v>
      </c>
      <c r="AW53" s="329"/>
      <c r="AX53" s="384"/>
      <c r="AY53" s="38" t="s">
        <v>27</v>
      </c>
      <c r="AZ53" s="6">
        <f>COUNTIF(D52:AV58,"п")</f>
        <v>7</v>
      </c>
      <c r="BA53" s="7">
        <f t="shared" ref="BA53:BA54" si="10">SUM(AZ53*6)</f>
        <v>42</v>
      </c>
      <c r="BB53" s="38" t="s">
        <v>27</v>
      </c>
      <c r="BC53" s="6"/>
      <c r="BD53" s="7">
        <v>0</v>
      </c>
      <c r="BE53" s="348">
        <f t="shared" ref="BE53:BE58" si="11">SUM(BA53-BD53)</f>
        <v>42</v>
      </c>
      <c r="BH53" s="418"/>
      <c r="BI53" s="418"/>
      <c r="BJ53" s="418"/>
    </row>
    <row r="54" spans="1:62" s="2" customFormat="1" ht="10.5" customHeight="1" x14ac:dyDescent="0.2">
      <c r="A54" s="629"/>
      <c r="B54" s="645"/>
      <c r="C54" s="30" t="s">
        <v>22</v>
      </c>
      <c r="D54" s="17"/>
      <c r="E54" s="18" t="s">
        <v>24</v>
      </c>
      <c r="F54" s="18" t="s">
        <v>24</v>
      </c>
      <c r="G54" s="18" t="s">
        <v>24</v>
      </c>
      <c r="H54" s="19" t="s">
        <v>24</v>
      </c>
      <c r="I54" s="48" t="s">
        <v>24</v>
      </c>
      <c r="J54" s="18" t="s">
        <v>24</v>
      </c>
      <c r="K54" s="18" t="s">
        <v>24</v>
      </c>
      <c r="L54" s="33" t="s">
        <v>24</v>
      </c>
      <c r="M54" s="17" t="s">
        <v>24</v>
      </c>
      <c r="N54" s="18" t="s">
        <v>24</v>
      </c>
      <c r="O54" s="18" t="s">
        <v>24</v>
      </c>
      <c r="P54" s="18" t="s">
        <v>24</v>
      </c>
      <c r="Q54" s="19" t="s">
        <v>24</v>
      </c>
      <c r="R54" s="77" t="s">
        <v>32</v>
      </c>
      <c r="S54" s="58" t="s">
        <v>32</v>
      </c>
      <c r="T54" s="58" t="s">
        <v>32</v>
      </c>
      <c r="U54" s="393" t="s">
        <v>29</v>
      </c>
      <c r="V54" s="36" t="s">
        <v>26</v>
      </c>
      <c r="W54" s="34" t="s">
        <v>26</v>
      </c>
      <c r="X54" s="18" t="s">
        <v>24</v>
      </c>
      <c r="Y54" s="18" t="s">
        <v>24</v>
      </c>
      <c r="Z54" s="19" t="s">
        <v>24</v>
      </c>
      <c r="AA54" s="48" t="s">
        <v>24</v>
      </c>
      <c r="AB54" s="18" t="s">
        <v>24</v>
      </c>
      <c r="AC54" s="18" t="s">
        <v>24</v>
      </c>
      <c r="AD54" s="33" t="s">
        <v>24</v>
      </c>
      <c r="AE54" s="17" t="s">
        <v>24</v>
      </c>
      <c r="AF54" s="18" t="s">
        <v>24</v>
      </c>
      <c r="AG54" s="18" t="s">
        <v>24</v>
      </c>
      <c r="AH54" s="19" t="s">
        <v>24</v>
      </c>
      <c r="AI54" s="272" t="s">
        <v>23</v>
      </c>
      <c r="AJ54" s="25" t="s">
        <v>23</v>
      </c>
      <c r="AK54" s="25" t="s">
        <v>23</v>
      </c>
      <c r="AL54" s="283" t="s">
        <v>23</v>
      </c>
      <c r="AM54" s="27" t="s">
        <v>23</v>
      </c>
      <c r="AN54" s="25" t="s">
        <v>23</v>
      </c>
      <c r="AO54" s="18" t="s">
        <v>24</v>
      </c>
      <c r="AP54" s="58" t="s">
        <v>32</v>
      </c>
      <c r="AQ54" s="392" t="s">
        <v>32</v>
      </c>
      <c r="AR54" s="294" t="s">
        <v>32</v>
      </c>
      <c r="AS54" s="58" t="s">
        <v>32</v>
      </c>
      <c r="AT54" s="58" t="s">
        <v>32</v>
      </c>
      <c r="AU54" s="299" t="s">
        <v>32</v>
      </c>
      <c r="AV54" s="300" t="s">
        <v>29</v>
      </c>
      <c r="AW54" s="329"/>
      <c r="AX54" s="384"/>
      <c r="AY54" s="36" t="s">
        <v>26</v>
      </c>
      <c r="AZ54" s="6">
        <f>COUNTIF(D52:AV58,"к")</f>
        <v>14</v>
      </c>
      <c r="BA54" s="7">
        <f t="shared" si="10"/>
        <v>84</v>
      </c>
      <c r="BB54" s="36" t="s">
        <v>26</v>
      </c>
      <c r="BC54" s="6"/>
      <c r="BD54" s="7">
        <v>84</v>
      </c>
      <c r="BE54" s="348">
        <f t="shared" si="11"/>
        <v>0</v>
      </c>
      <c r="BH54" s="418"/>
      <c r="BI54" s="418"/>
      <c r="BJ54" s="418"/>
    </row>
    <row r="55" spans="1:62" s="2" customFormat="1" ht="10.5" customHeight="1" x14ac:dyDescent="0.2">
      <c r="A55" s="629"/>
      <c r="B55" s="645"/>
      <c r="C55" s="30" t="s">
        <v>16</v>
      </c>
      <c r="D55" s="17"/>
      <c r="E55" s="18" t="s">
        <v>24</v>
      </c>
      <c r="F55" s="18" t="s">
        <v>24</v>
      </c>
      <c r="G55" s="18" t="s">
        <v>24</v>
      </c>
      <c r="H55" s="19" t="s">
        <v>24</v>
      </c>
      <c r="I55" s="48" t="s">
        <v>24</v>
      </c>
      <c r="J55" s="18" t="s">
        <v>24</v>
      </c>
      <c r="K55" s="18" t="s">
        <v>24</v>
      </c>
      <c r="L55" s="33" t="s">
        <v>24</v>
      </c>
      <c r="M55" s="17" t="s">
        <v>24</v>
      </c>
      <c r="N55" s="18" t="s">
        <v>24</v>
      </c>
      <c r="O55" s="18" t="s">
        <v>24</v>
      </c>
      <c r="P55" s="18" t="s">
        <v>24</v>
      </c>
      <c r="Q55" s="19" t="s">
        <v>24</v>
      </c>
      <c r="R55" s="77" t="s">
        <v>32</v>
      </c>
      <c r="S55" s="58" t="s">
        <v>32</v>
      </c>
      <c r="T55" s="58" t="s">
        <v>32</v>
      </c>
      <c r="U55" s="393" t="s">
        <v>29</v>
      </c>
      <c r="V55" s="36" t="s">
        <v>26</v>
      </c>
      <c r="W55" s="34" t="s">
        <v>26</v>
      </c>
      <c r="X55" s="18" t="s">
        <v>24</v>
      </c>
      <c r="Y55" s="18" t="s">
        <v>24</v>
      </c>
      <c r="Z55" s="19" t="s">
        <v>24</v>
      </c>
      <c r="AA55" s="48" t="s">
        <v>24</v>
      </c>
      <c r="AB55" s="18" t="s">
        <v>24</v>
      </c>
      <c r="AC55" s="18" t="s">
        <v>24</v>
      </c>
      <c r="AD55" s="33" t="s">
        <v>24</v>
      </c>
      <c r="AE55" s="17" t="s">
        <v>24</v>
      </c>
      <c r="AF55" s="18" t="s">
        <v>24</v>
      </c>
      <c r="AG55" s="18" t="s">
        <v>24</v>
      </c>
      <c r="AH55" s="19" t="s">
        <v>24</v>
      </c>
      <c r="AI55" s="48" t="s">
        <v>24</v>
      </c>
      <c r="AJ55" s="18" t="s">
        <v>24</v>
      </c>
      <c r="AK55" s="18" t="s">
        <v>24</v>
      </c>
      <c r="AL55" s="33" t="s">
        <v>24</v>
      </c>
      <c r="AM55" s="17" t="s">
        <v>24</v>
      </c>
      <c r="AN55" s="18" t="s">
        <v>24</v>
      </c>
      <c r="AO55" s="18" t="s">
        <v>24</v>
      </c>
      <c r="AP55" s="58" t="s">
        <v>32</v>
      </c>
      <c r="AQ55" s="392" t="s">
        <v>32</v>
      </c>
      <c r="AR55" s="294" t="s">
        <v>32</v>
      </c>
      <c r="AS55" s="58" t="s">
        <v>32</v>
      </c>
      <c r="AT55" s="58" t="s">
        <v>32</v>
      </c>
      <c r="AU55" s="299" t="s">
        <v>32</v>
      </c>
      <c r="AV55" s="300" t="s">
        <v>29</v>
      </c>
      <c r="AW55" s="329"/>
      <c r="AX55" s="384"/>
      <c r="AY55" s="17" t="s">
        <v>24</v>
      </c>
      <c r="AZ55" s="6">
        <f>COUNTIF($D$52:$AV$58,"то")</f>
        <v>161</v>
      </c>
      <c r="BA55" s="53">
        <f>SUM(AZ55*6)</f>
        <v>966</v>
      </c>
      <c r="BB55" s="17" t="s">
        <v>24</v>
      </c>
      <c r="BC55" s="6"/>
      <c r="BD55" s="53">
        <v>1008</v>
      </c>
      <c r="BE55" s="348">
        <f t="shared" si="11"/>
        <v>-42</v>
      </c>
      <c r="BH55" s="418"/>
      <c r="BI55" s="418"/>
      <c r="BJ55" s="418"/>
    </row>
    <row r="56" spans="1:62" s="2" customFormat="1" ht="10.5" customHeight="1" x14ac:dyDescent="0.2">
      <c r="A56" s="629"/>
      <c r="B56" s="645"/>
      <c r="C56" s="30" t="s">
        <v>17</v>
      </c>
      <c r="D56" s="17"/>
      <c r="E56" s="18" t="s">
        <v>24</v>
      </c>
      <c r="F56" s="18" t="s">
        <v>24</v>
      </c>
      <c r="G56" s="18" t="s">
        <v>24</v>
      </c>
      <c r="H56" s="19" t="s">
        <v>24</v>
      </c>
      <c r="I56" s="48" t="s">
        <v>24</v>
      </c>
      <c r="J56" s="18" t="s">
        <v>24</v>
      </c>
      <c r="K56" s="18" t="s">
        <v>24</v>
      </c>
      <c r="L56" s="33" t="s">
        <v>24</v>
      </c>
      <c r="M56" s="17" t="s">
        <v>24</v>
      </c>
      <c r="N56" s="18" t="s">
        <v>24</v>
      </c>
      <c r="O56" s="18" t="s">
        <v>24</v>
      </c>
      <c r="P56" s="18" t="s">
        <v>24</v>
      </c>
      <c r="Q56" s="19" t="s">
        <v>24</v>
      </c>
      <c r="R56" s="77" t="s">
        <v>32</v>
      </c>
      <c r="S56" s="58" t="s">
        <v>32</v>
      </c>
      <c r="T56" s="58" t="s">
        <v>32</v>
      </c>
      <c r="U56" s="393" t="s">
        <v>29</v>
      </c>
      <c r="V56" s="36" t="s">
        <v>26</v>
      </c>
      <c r="W56" s="34" t="s">
        <v>26</v>
      </c>
      <c r="X56" s="18" t="s">
        <v>24</v>
      </c>
      <c r="Y56" s="18" t="s">
        <v>24</v>
      </c>
      <c r="Z56" s="19" t="s">
        <v>24</v>
      </c>
      <c r="AA56" s="48" t="s">
        <v>24</v>
      </c>
      <c r="AB56" s="18" t="s">
        <v>24</v>
      </c>
      <c r="AC56" s="18" t="s">
        <v>24</v>
      </c>
      <c r="AD56" s="33" t="s">
        <v>24</v>
      </c>
      <c r="AE56" s="17" t="s">
        <v>24</v>
      </c>
      <c r="AF56" s="18" t="s">
        <v>24</v>
      </c>
      <c r="AG56" s="18" t="s">
        <v>24</v>
      </c>
      <c r="AH56" s="19" t="s">
        <v>24</v>
      </c>
      <c r="AI56" s="48" t="s">
        <v>24</v>
      </c>
      <c r="AJ56" s="18" t="s">
        <v>24</v>
      </c>
      <c r="AK56" s="18" t="s">
        <v>24</v>
      </c>
      <c r="AL56" s="33" t="s">
        <v>24</v>
      </c>
      <c r="AM56" s="102" t="s">
        <v>27</v>
      </c>
      <c r="AN56" s="18" t="s">
        <v>24</v>
      </c>
      <c r="AO56" s="18" t="s">
        <v>24</v>
      </c>
      <c r="AP56" s="58" t="s">
        <v>32</v>
      </c>
      <c r="AQ56" s="392" t="s">
        <v>32</v>
      </c>
      <c r="AR56" s="294" t="s">
        <v>32</v>
      </c>
      <c r="AS56" s="56" t="s">
        <v>27</v>
      </c>
      <c r="AT56" s="58" t="s">
        <v>32</v>
      </c>
      <c r="AU56" s="299" t="s">
        <v>32</v>
      </c>
      <c r="AV56" s="300" t="s">
        <v>29</v>
      </c>
      <c r="AW56" s="329"/>
      <c r="AX56" s="384"/>
      <c r="AY56" s="54" t="s">
        <v>29</v>
      </c>
      <c r="AZ56" s="6">
        <f>COUNTIF(D52:AV58,"па")</f>
        <v>12</v>
      </c>
      <c r="BA56" s="7">
        <f t="shared" ref="BA56" si="12">SUM(AZ56*6)</f>
        <v>72</v>
      </c>
      <c r="BB56" s="54" t="s">
        <v>29</v>
      </c>
      <c r="BC56" s="6"/>
      <c r="BD56" s="7">
        <v>72</v>
      </c>
      <c r="BE56" s="348">
        <f t="shared" si="11"/>
        <v>0</v>
      </c>
      <c r="BH56" s="418"/>
      <c r="BI56" s="418"/>
      <c r="BJ56" s="418"/>
    </row>
    <row r="57" spans="1:62" s="2" customFormat="1" ht="10.5" customHeight="1" x14ac:dyDescent="0.2">
      <c r="A57" s="629"/>
      <c r="B57" s="645"/>
      <c r="C57" s="30" t="s">
        <v>18</v>
      </c>
      <c r="D57" s="17"/>
      <c r="E57" s="18" t="s">
        <v>24</v>
      </c>
      <c r="F57" s="18" t="s">
        <v>24</v>
      </c>
      <c r="G57" s="18" t="s">
        <v>24</v>
      </c>
      <c r="H57" s="19" t="s">
        <v>24</v>
      </c>
      <c r="I57" s="48" t="s">
        <v>24</v>
      </c>
      <c r="J57" s="18" t="s">
        <v>24</v>
      </c>
      <c r="K57" s="18" t="s">
        <v>24</v>
      </c>
      <c r="L57" s="33" t="s">
        <v>24</v>
      </c>
      <c r="M57" s="17" t="s">
        <v>24</v>
      </c>
      <c r="N57" s="18" t="s">
        <v>24</v>
      </c>
      <c r="O57" s="18" t="s">
        <v>24</v>
      </c>
      <c r="P57" s="18" t="s">
        <v>24</v>
      </c>
      <c r="Q57" s="19" t="s">
        <v>24</v>
      </c>
      <c r="R57" s="77" t="s">
        <v>32</v>
      </c>
      <c r="S57" s="58" t="s">
        <v>32</v>
      </c>
      <c r="T57" s="58" t="s">
        <v>32</v>
      </c>
      <c r="U57" s="393" t="s">
        <v>29</v>
      </c>
      <c r="V57" s="36" t="s">
        <v>26</v>
      </c>
      <c r="W57" s="34" t="s">
        <v>26</v>
      </c>
      <c r="X57" s="18" t="s">
        <v>24</v>
      </c>
      <c r="Y57" s="18" t="s">
        <v>24</v>
      </c>
      <c r="Z57" s="19" t="s">
        <v>24</v>
      </c>
      <c r="AA57" s="48" t="s">
        <v>24</v>
      </c>
      <c r="AB57" s="18" t="s">
        <v>24</v>
      </c>
      <c r="AC57" s="18" t="s">
        <v>24</v>
      </c>
      <c r="AD57" s="33" t="s">
        <v>24</v>
      </c>
      <c r="AE57" s="17" t="s">
        <v>24</v>
      </c>
      <c r="AF57" s="18" t="s">
        <v>24</v>
      </c>
      <c r="AG57" s="18" t="s">
        <v>24</v>
      </c>
      <c r="AH57" s="19" t="s">
        <v>24</v>
      </c>
      <c r="AI57" s="48" t="s">
        <v>24</v>
      </c>
      <c r="AJ57" s="18" t="s">
        <v>24</v>
      </c>
      <c r="AK57" s="18" t="s">
        <v>24</v>
      </c>
      <c r="AL57" s="33" t="s">
        <v>24</v>
      </c>
      <c r="AM57" s="17" t="s">
        <v>24</v>
      </c>
      <c r="AN57" s="56" t="s">
        <v>27</v>
      </c>
      <c r="AO57" s="58" t="s">
        <v>32</v>
      </c>
      <c r="AP57" s="58" t="s">
        <v>32</v>
      </c>
      <c r="AQ57" s="392" t="s">
        <v>32</v>
      </c>
      <c r="AR57" s="294" t="s">
        <v>32</v>
      </c>
      <c r="AS57" s="58" t="s">
        <v>32</v>
      </c>
      <c r="AT57" s="58" t="s">
        <v>32</v>
      </c>
      <c r="AU57" s="299" t="s">
        <v>32</v>
      </c>
      <c r="AV57" s="300" t="s">
        <v>29</v>
      </c>
      <c r="AW57" s="329"/>
      <c r="AX57" s="384"/>
      <c r="AY57" s="352" t="s">
        <v>32</v>
      </c>
      <c r="AZ57" s="6">
        <f>COUNTIF(D52:AV58,"пп")</f>
        <v>54</v>
      </c>
      <c r="BA57" s="7">
        <f>SUM(AZ57*6)</f>
        <v>324</v>
      </c>
      <c r="BB57" s="352" t="s">
        <v>32</v>
      </c>
      <c r="BC57" s="6"/>
      <c r="BD57" s="7">
        <v>324</v>
      </c>
      <c r="BE57" s="348">
        <f t="shared" si="11"/>
        <v>0</v>
      </c>
      <c r="BH57" s="418"/>
      <c r="BI57" s="201"/>
      <c r="BJ57" s="418"/>
    </row>
    <row r="58" spans="1:62" s="2" customFormat="1" ht="10.5" customHeight="1" thickBot="1" x14ac:dyDescent="0.25">
      <c r="A58" s="629"/>
      <c r="B58" s="645"/>
      <c r="C58" s="97" t="s">
        <v>19</v>
      </c>
      <c r="D58" s="91" t="s">
        <v>25</v>
      </c>
      <c r="E58" s="92" t="s">
        <v>25</v>
      </c>
      <c r="F58" s="92" t="s">
        <v>25</v>
      </c>
      <c r="G58" s="92" t="s">
        <v>25</v>
      </c>
      <c r="H58" s="93" t="s">
        <v>25</v>
      </c>
      <c r="I58" s="94" t="s">
        <v>25</v>
      </c>
      <c r="J58" s="92" t="s">
        <v>25</v>
      </c>
      <c r="K58" s="92" t="s">
        <v>25</v>
      </c>
      <c r="L58" s="95" t="s">
        <v>25</v>
      </c>
      <c r="M58" s="91" t="s">
        <v>25</v>
      </c>
      <c r="N58" s="92" t="s">
        <v>25</v>
      </c>
      <c r="O58" s="92" t="s">
        <v>25</v>
      </c>
      <c r="P58" s="92" t="s">
        <v>25</v>
      </c>
      <c r="Q58" s="93" t="s">
        <v>25</v>
      </c>
      <c r="R58" s="94" t="s">
        <v>25</v>
      </c>
      <c r="S58" s="92" t="s">
        <v>25</v>
      </c>
      <c r="T58" s="92" t="s">
        <v>25</v>
      </c>
      <c r="U58" s="95" t="s">
        <v>25</v>
      </c>
      <c r="V58" s="37" t="s">
        <v>26</v>
      </c>
      <c r="W58" s="49" t="s">
        <v>26</v>
      </c>
      <c r="X58" s="92" t="s">
        <v>25</v>
      </c>
      <c r="Y58" s="92" t="s">
        <v>25</v>
      </c>
      <c r="Z58" s="93" t="s">
        <v>25</v>
      </c>
      <c r="AA58" s="94" t="s">
        <v>25</v>
      </c>
      <c r="AB58" s="92" t="s">
        <v>25</v>
      </c>
      <c r="AC58" s="92" t="s">
        <v>25</v>
      </c>
      <c r="AD58" s="95" t="s">
        <v>25</v>
      </c>
      <c r="AE58" s="91" t="s">
        <v>25</v>
      </c>
      <c r="AF58" s="92" t="s">
        <v>25</v>
      </c>
      <c r="AG58" s="92" t="s">
        <v>25</v>
      </c>
      <c r="AH58" s="93" t="s">
        <v>25</v>
      </c>
      <c r="AI58" s="94" t="s">
        <v>25</v>
      </c>
      <c r="AJ58" s="92" t="s">
        <v>25</v>
      </c>
      <c r="AK58" s="92" t="s">
        <v>25</v>
      </c>
      <c r="AL58" s="95" t="s">
        <v>25</v>
      </c>
      <c r="AM58" s="91" t="s">
        <v>25</v>
      </c>
      <c r="AN58" s="92" t="s">
        <v>25</v>
      </c>
      <c r="AO58" s="92" t="s">
        <v>25</v>
      </c>
      <c r="AP58" s="92" t="s">
        <v>25</v>
      </c>
      <c r="AQ58" s="95" t="s">
        <v>25</v>
      </c>
      <c r="AR58" s="91" t="s">
        <v>25</v>
      </c>
      <c r="AS58" s="92" t="s">
        <v>25</v>
      </c>
      <c r="AT58" s="92" t="s">
        <v>25</v>
      </c>
      <c r="AU58" s="93" t="s">
        <v>25</v>
      </c>
      <c r="AV58" s="376" t="s">
        <v>25</v>
      </c>
      <c r="AW58" s="330"/>
      <c r="AX58" s="385"/>
      <c r="AY58" s="480" t="s">
        <v>48</v>
      </c>
      <c r="AZ58" s="425">
        <f>COUNTIF(D52:AV58,"гиа")</f>
        <v>0</v>
      </c>
      <c r="BA58" s="426">
        <f>SUM(AZ58*6)</f>
        <v>0</v>
      </c>
      <c r="BB58" s="480" t="s">
        <v>48</v>
      </c>
      <c r="BC58" s="425"/>
      <c r="BD58" s="426">
        <v>0</v>
      </c>
      <c r="BE58" s="486">
        <f t="shared" si="11"/>
        <v>0</v>
      </c>
      <c r="BH58" s="418"/>
      <c r="BI58" s="201"/>
      <c r="BJ58" s="418"/>
    </row>
    <row r="59" spans="1:62" s="2" customFormat="1" ht="10.5" customHeight="1" thickBot="1" x14ac:dyDescent="0.25">
      <c r="A59" s="630"/>
      <c r="B59" s="660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  <c r="AM59" s="418"/>
      <c r="AN59" s="418"/>
      <c r="AO59" s="418"/>
      <c r="AP59" s="418"/>
      <c r="AQ59" s="418"/>
      <c r="AR59" s="418"/>
      <c r="AS59" s="418"/>
      <c r="AT59" s="418"/>
      <c r="AU59" s="418"/>
      <c r="AV59" s="418"/>
      <c r="AW59" s="418"/>
      <c r="AX59" s="418"/>
      <c r="AY59" s="205"/>
      <c r="AZ59" s="203"/>
      <c r="BA59" s="204">
        <f>SUM(BA52,BA55:BA58)</f>
        <v>1470</v>
      </c>
      <c r="BB59" s="205"/>
      <c r="BC59" s="203"/>
      <c r="BD59" s="437">
        <f>SUM(BD52:BD53,BD55:BD58)</f>
        <v>1512</v>
      </c>
      <c r="BE59" s="206">
        <f>SUM(BE52:BE53,BE55:BE58)</f>
        <v>0</v>
      </c>
      <c r="BH59" s="418"/>
      <c r="BI59" s="418"/>
      <c r="BJ59" s="418"/>
    </row>
    <row r="60" spans="1:62" s="2" customFormat="1" ht="6" customHeight="1" thickBot="1" x14ac:dyDescent="0.25">
      <c r="A60" s="249"/>
      <c r="B60" s="231"/>
      <c r="C60" s="232"/>
      <c r="D60" s="367"/>
      <c r="E60" s="356"/>
      <c r="F60" s="356"/>
      <c r="G60" s="356"/>
      <c r="H60" s="357"/>
      <c r="I60" s="465"/>
      <c r="J60" s="356"/>
      <c r="K60" s="356"/>
      <c r="L60" s="357"/>
      <c r="M60" s="367"/>
      <c r="N60" s="356"/>
      <c r="O60" s="356"/>
      <c r="P60" s="356"/>
      <c r="Q60" s="357"/>
      <c r="R60" s="367"/>
      <c r="S60" s="356"/>
      <c r="T60" s="356"/>
      <c r="U60" s="476"/>
      <c r="V60" s="467"/>
      <c r="W60" s="356"/>
      <c r="X60" s="356"/>
      <c r="Y60" s="356"/>
      <c r="Z60" s="466"/>
      <c r="AA60" s="367"/>
      <c r="AB60" s="356"/>
      <c r="AC60" s="356"/>
      <c r="AD60" s="476"/>
      <c r="AE60" s="367"/>
      <c r="AF60" s="356"/>
      <c r="AG60" s="356"/>
      <c r="AH60" s="357"/>
      <c r="AI60" s="367"/>
      <c r="AJ60" s="356"/>
      <c r="AK60" s="356"/>
      <c r="AL60" s="357"/>
      <c r="AM60" s="367"/>
      <c r="AN60" s="356"/>
      <c r="AO60" s="356"/>
      <c r="AP60" s="356"/>
      <c r="AQ60" s="368"/>
      <c r="AR60" s="354"/>
      <c r="AS60" s="355"/>
      <c r="AT60" s="356"/>
      <c r="AU60" s="357"/>
      <c r="AV60" s="477"/>
      <c r="AW60" s="397"/>
      <c r="AX60" s="367"/>
      <c r="AY60" s="245"/>
      <c r="AZ60" s="245"/>
      <c r="BA60" s="245"/>
      <c r="BB60" s="245"/>
      <c r="BC60" s="245"/>
      <c r="BD60" s="453"/>
      <c r="BE60" s="458"/>
      <c r="BH60" s="418"/>
      <c r="BI60" s="418"/>
      <c r="BJ60" s="418"/>
    </row>
    <row r="61" spans="1:62" s="2" customFormat="1" ht="12" customHeight="1" x14ac:dyDescent="0.2">
      <c r="A61" s="629" t="s">
        <v>60</v>
      </c>
      <c r="B61" s="645" t="s">
        <v>61</v>
      </c>
      <c r="C61" s="222" t="s">
        <v>20</v>
      </c>
      <c r="D61" s="14"/>
      <c r="E61" s="15" t="s">
        <v>24</v>
      </c>
      <c r="F61" s="15" t="s">
        <v>24</v>
      </c>
      <c r="G61" s="15" t="s">
        <v>24</v>
      </c>
      <c r="H61" s="16" t="s">
        <v>24</v>
      </c>
      <c r="I61" s="14" t="s">
        <v>24</v>
      </c>
      <c r="J61" s="15" t="s">
        <v>24</v>
      </c>
      <c r="K61" s="15" t="s">
        <v>24</v>
      </c>
      <c r="L61" s="16" t="s">
        <v>24</v>
      </c>
      <c r="M61" s="14" t="s">
        <v>24</v>
      </c>
      <c r="N61" s="189" t="s">
        <v>27</v>
      </c>
      <c r="O61" s="15" t="s">
        <v>24</v>
      </c>
      <c r="P61" s="15" t="s">
        <v>24</v>
      </c>
      <c r="Q61" s="16" t="s">
        <v>24</v>
      </c>
      <c r="R61" s="14" t="s">
        <v>24</v>
      </c>
      <c r="S61" s="57" t="s">
        <v>32</v>
      </c>
      <c r="T61" s="15" t="s">
        <v>24</v>
      </c>
      <c r="U61" s="16" t="s">
        <v>24</v>
      </c>
      <c r="V61" s="403" t="s">
        <v>29</v>
      </c>
      <c r="W61" s="35" t="s">
        <v>26</v>
      </c>
      <c r="X61" s="35" t="s">
        <v>26</v>
      </c>
      <c r="Y61" s="15" t="s">
        <v>24</v>
      </c>
      <c r="Z61" s="16" t="s">
        <v>24</v>
      </c>
      <c r="AA61" s="14" t="s">
        <v>24</v>
      </c>
      <c r="AB61" s="15" t="s">
        <v>24</v>
      </c>
      <c r="AC61" s="15" t="s">
        <v>24</v>
      </c>
      <c r="AD61" s="487" t="s">
        <v>27</v>
      </c>
      <c r="AE61" s="14" t="s">
        <v>24</v>
      </c>
      <c r="AF61" s="195" t="s">
        <v>27</v>
      </c>
      <c r="AG61" s="15" t="s">
        <v>24</v>
      </c>
      <c r="AH61" s="16" t="s">
        <v>24</v>
      </c>
      <c r="AI61" s="360" t="s">
        <v>32</v>
      </c>
      <c r="AJ61" s="57" t="s">
        <v>32</v>
      </c>
      <c r="AK61" s="361" t="s">
        <v>29</v>
      </c>
      <c r="AL61" s="370" t="s">
        <v>32</v>
      </c>
      <c r="AM61" s="360" t="s">
        <v>32</v>
      </c>
      <c r="AN61" s="57" t="s">
        <v>32</v>
      </c>
      <c r="AO61" s="189" t="s">
        <v>27</v>
      </c>
      <c r="AP61" s="57" t="s">
        <v>32</v>
      </c>
      <c r="AQ61" s="363" t="s">
        <v>48</v>
      </c>
      <c r="AR61" s="490" t="s">
        <v>48</v>
      </c>
      <c r="AS61" s="362" t="s">
        <v>48</v>
      </c>
      <c r="AT61" s="362" t="s">
        <v>48</v>
      </c>
      <c r="AU61" s="363" t="s">
        <v>48</v>
      </c>
      <c r="AV61" s="488" t="s">
        <v>48</v>
      </c>
      <c r="AW61" s="383"/>
      <c r="AX61" s="39"/>
      <c r="AY61" s="389" t="s">
        <v>23</v>
      </c>
      <c r="AZ61" s="212">
        <f>COUNTIF(D61:AV67,"уп")</f>
        <v>24</v>
      </c>
      <c r="BA61" s="212">
        <f>SUM(AZ61*6)</f>
        <v>144</v>
      </c>
      <c r="BB61" s="213" t="s">
        <v>23</v>
      </c>
      <c r="BC61" s="212"/>
      <c r="BD61" s="457">
        <v>144</v>
      </c>
      <c r="BE61" s="258">
        <f>SUM(BA61-BD61)</f>
        <v>0</v>
      </c>
      <c r="BH61" s="418"/>
      <c r="BI61" s="418"/>
      <c r="BJ61" s="418"/>
    </row>
    <row r="62" spans="1:62" s="2" customFormat="1" ht="11.25" customHeight="1" x14ac:dyDescent="0.2">
      <c r="A62" s="629"/>
      <c r="B62" s="645"/>
      <c r="C62" s="30" t="s">
        <v>21</v>
      </c>
      <c r="D62" s="17"/>
      <c r="E62" s="18" t="s">
        <v>24</v>
      </c>
      <c r="F62" s="18" t="s">
        <v>24</v>
      </c>
      <c r="G62" s="18" t="s">
        <v>24</v>
      </c>
      <c r="H62" s="19" t="s">
        <v>24</v>
      </c>
      <c r="I62" s="17" t="s">
        <v>24</v>
      </c>
      <c r="J62" s="18" t="s">
        <v>24</v>
      </c>
      <c r="K62" s="18" t="s">
        <v>24</v>
      </c>
      <c r="L62" s="19" t="s">
        <v>24</v>
      </c>
      <c r="M62" s="17" t="s">
        <v>24</v>
      </c>
      <c r="N62" s="18" t="s">
        <v>24</v>
      </c>
      <c r="O62" s="18" t="s">
        <v>24</v>
      </c>
      <c r="P62" s="18" t="s">
        <v>24</v>
      </c>
      <c r="Q62" s="19" t="s">
        <v>24</v>
      </c>
      <c r="R62" s="294" t="s">
        <v>32</v>
      </c>
      <c r="S62" s="18" t="s">
        <v>24</v>
      </c>
      <c r="T62" s="18" t="s">
        <v>24</v>
      </c>
      <c r="U62" s="44" t="s">
        <v>29</v>
      </c>
      <c r="V62" s="36" t="s">
        <v>26</v>
      </c>
      <c r="W62" s="34" t="s">
        <v>26</v>
      </c>
      <c r="X62" s="18" t="s">
        <v>24</v>
      </c>
      <c r="Y62" s="18" t="s">
        <v>24</v>
      </c>
      <c r="Z62" s="19" t="s">
        <v>24</v>
      </c>
      <c r="AA62" s="17" t="s">
        <v>24</v>
      </c>
      <c r="AB62" s="18" t="s">
        <v>24</v>
      </c>
      <c r="AC62" s="18" t="s">
        <v>24</v>
      </c>
      <c r="AD62" s="19" t="s">
        <v>24</v>
      </c>
      <c r="AE62" s="17" t="s">
        <v>24</v>
      </c>
      <c r="AF62" s="18" t="s">
        <v>24</v>
      </c>
      <c r="AG62" s="18" t="s">
        <v>24</v>
      </c>
      <c r="AH62" s="19" t="s">
        <v>24</v>
      </c>
      <c r="AI62" s="294" t="s">
        <v>32</v>
      </c>
      <c r="AJ62" s="58" t="s">
        <v>32</v>
      </c>
      <c r="AK62" s="209" t="s">
        <v>29</v>
      </c>
      <c r="AL62" s="299" t="s">
        <v>32</v>
      </c>
      <c r="AM62" s="294" t="s">
        <v>32</v>
      </c>
      <c r="AN62" s="58" t="s">
        <v>32</v>
      </c>
      <c r="AO62" s="58" t="s">
        <v>32</v>
      </c>
      <c r="AP62" s="199" t="s">
        <v>48</v>
      </c>
      <c r="AQ62" s="301" t="s">
        <v>48</v>
      </c>
      <c r="AR62" s="491" t="s">
        <v>48</v>
      </c>
      <c r="AS62" s="199" t="s">
        <v>48</v>
      </c>
      <c r="AT62" s="199" t="s">
        <v>48</v>
      </c>
      <c r="AU62" s="301" t="s">
        <v>48</v>
      </c>
      <c r="AV62" s="489" t="s">
        <v>48</v>
      </c>
      <c r="AW62" s="384"/>
      <c r="AX62" s="40"/>
      <c r="AY62" s="332" t="s">
        <v>27</v>
      </c>
      <c r="AZ62" s="6">
        <f>COUNTIF(D61:AV67,"п")</f>
        <v>7</v>
      </c>
      <c r="BA62" s="6">
        <f t="shared" ref="BA62:BA63" si="13">SUM(AZ62*6)</f>
        <v>42</v>
      </c>
      <c r="BB62" s="207" t="s">
        <v>27</v>
      </c>
      <c r="BC62" s="6"/>
      <c r="BD62" s="177">
        <v>0</v>
      </c>
      <c r="BE62" s="76">
        <f t="shared" ref="BE62:BE67" si="14">SUM(BA62-BD62)</f>
        <v>42</v>
      </c>
      <c r="BH62" s="418"/>
      <c r="BI62" s="418"/>
      <c r="BJ62" s="418"/>
    </row>
    <row r="63" spans="1:62" s="2" customFormat="1" ht="10.5" customHeight="1" x14ac:dyDescent="0.2">
      <c r="A63" s="629"/>
      <c r="B63" s="645"/>
      <c r="C63" s="30" t="s">
        <v>22</v>
      </c>
      <c r="D63" s="17"/>
      <c r="E63" s="18" t="s">
        <v>24</v>
      </c>
      <c r="F63" s="18" t="s">
        <v>24</v>
      </c>
      <c r="G63" s="18" t="s">
        <v>24</v>
      </c>
      <c r="H63" s="19" t="s">
        <v>24</v>
      </c>
      <c r="I63" s="17" t="s">
        <v>24</v>
      </c>
      <c r="J63" s="18" t="s">
        <v>24</v>
      </c>
      <c r="K63" s="18" t="s">
        <v>24</v>
      </c>
      <c r="L63" s="19" t="s">
        <v>24</v>
      </c>
      <c r="M63" s="17" t="s">
        <v>24</v>
      </c>
      <c r="N63" s="18" t="s">
        <v>24</v>
      </c>
      <c r="O63" s="18" t="s">
        <v>24</v>
      </c>
      <c r="P63" s="18" t="s">
        <v>24</v>
      </c>
      <c r="Q63" s="19" t="s">
        <v>24</v>
      </c>
      <c r="R63" s="294" t="s">
        <v>32</v>
      </c>
      <c r="S63" s="18" t="s">
        <v>24</v>
      </c>
      <c r="T63" s="18" t="s">
        <v>24</v>
      </c>
      <c r="U63" s="44" t="s">
        <v>29</v>
      </c>
      <c r="V63" s="36" t="s">
        <v>26</v>
      </c>
      <c r="W63" s="34" t="s">
        <v>26</v>
      </c>
      <c r="X63" s="18" t="s">
        <v>24</v>
      </c>
      <c r="Y63" s="18" t="s">
        <v>24</v>
      </c>
      <c r="Z63" s="19" t="s">
        <v>24</v>
      </c>
      <c r="AA63" s="17" t="s">
        <v>24</v>
      </c>
      <c r="AB63" s="18" t="s">
        <v>24</v>
      </c>
      <c r="AC63" s="18" t="s">
        <v>24</v>
      </c>
      <c r="AD63" s="19" t="s">
        <v>24</v>
      </c>
      <c r="AE63" s="17" t="s">
        <v>24</v>
      </c>
      <c r="AF63" s="18" t="s">
        <v>24</v>
      </c>
      <c r="AG63" s="18" t="s">
        <v>24</v>
      </c>
      <c r="AH63" s="19" t="s">
        <v>24</v>
      </c>
      <c r="AI63" s="294" t="s">
        <v>32</v>
      </c>
      <c r="AJ63" s="58" t="s">
        <v>32</v>
      </c>
      <c r="AK63" s="209" t="s">
        <v>29</v>
      </c>
      <c r="AL63" s="299" t="s">
        <v>32</v>
      </c>
      <c r="AM63" s="294" t="s">
        <v>32</v>
      </c>
      <c r="AN63" s="58" t="s">
        <v>32</v>
      </c>
      <c r="AO63" s="58" t="s">
        <v>32</v>
      </c>
      <c r="AP63" s="199" t="s">
        <v>48</v>
      </c>
      <c r="AQ63" s="301" t="s">
        <v>48</v>
      </c>
      <c r="AR63" s="491" t="s">
        <v>48</v>
      </c>
      <c r="AS63" s="199" t="s">
        <v>48</v>
      </c>
      <c r="AT63" s="199" t="s">
        <v>48</v>
      </c>
      <c r="AU63" s="301" t="s">
        <v>48</v>
      </c>
      <c r="AV63" s="329"/>
      <c r="AW63" s="384"/>
      <c r="AX63" s="40"/>
      <c r="AY63" s="333" t="s">
        <v>26</v>
      </c>
      <c r="AZ63" s="6">
        <f>COUNTIF(D61:AV67,"к")</f>
        <v>14</v>
      </c>
      <c r="BA63" s="6">
        <f t="shared" si="13"/>
        <v>84</v>
      </c>
      <c r="BB63" s="34" t="s">
        <v>26</v>
      </c>
      <c r="BC63" s="6"/>
      <c r="BD63" s="177">
        <v>84</v>
      </c>
      <c r="BE63" s="76">
        <f t="shared" si="14"/>
        <v>0</v>
      </c>
      <c r="BH63" s="418"/>
      <c r="BI63" s="418"/>
      <c r="BJ63" s="418"/>
    </row>
    <row r="64" spans="1:62" s="2" customFormat="1" ht="10.5" customHeight="1" x14ac:dyDescent="0.2">
      <c r="A64" s="629"/>
      <c r="B64" s="645"/>
      <c r="C64" s="30" t="s">
        <v>16</v>
      </c>
      <c r="D64" s="17"/>
      <c r="E64" s="18" t="s">
        <v>24</v>
      </c>
      <c r="F64" s="18" t="s">
        <v>24</v>
      </c>
      <c r="G64" s="18" t="s">
        <v>24</v>
      </c>
      <c r="H64" s="28" t="s">
        <v>23</v>
      </c>
      <c r="I64" s="27" t="s">
        <v>23</v>
      </c>
      <c r="J64" s="25" t="s">
        <v>23</v>
      </c>
      <c r="K64" s="25" t="s">
        <v>23</v>
      </c>
      <c r="L64" s="28" t="s">
        <v>23</v>
      </c>
      <c r="M64" s="27" t="s">
        <v>23</v>
      </c>
      <c r="N64" s="25" t="s">
        <v>23</v>
      </c>
      <c r="O64" s="25" t="s">
        <v>23</v>
      </c>
      <c r="P64" s="18" t="s">
        <v>24</v>
      </c>
      <c r="Q64" s="19" t="s">
        <v>24</v>
      </c>
      <c r="R64" s="294" t="s">
        <v>32</v>
      </c>
      <c r="S64" s="18" t="s">
        <v>24</v>
      </c>
      <c r="T64" s="18" t="s">
        <v>24</v>
      </c>
      <c r="U64" s="44" t="s">
        <v>29</v>
      </c>
      <c r="V64" s="36" t="s">
        <v>26</v>
      </c>
      <c r="W64" s="34" t="s">
        <v>26</v>
      </c>
      <c r="X64" s="25" t="s">
        <v>23</v>
      </c>
      <c r="Y64" s="25" t="s">
        <v>23</v>
      </c>
      <c r="Z64" s="28" t="s">
        <v>23</v>
      </c>
      <c r="AA64" s="27" t="s">
        <v>23</v>
      </c>
      <c r="AB64" s="25" t="s">
        <v>23</v>
      </c>
      <c r="AC64" s="25" t="s">
        <v>23</v>
      </c>
      <c r="AD64" s="28" t="s">
        <v>23</v>
      </c>
      <c r="AE64" s="27" t="s">
        <v>23</v>
      </c>
      <c r="AF64" s="18" t="s">
        <v>24</v>
      </c>
      <c r="AG64" s="18" t="s">
        <v>24</v>
      </c>
      <c r="AH64" s="19" t="s">
        <v>24</v>
      </c>
      <c r="AI64" s="294" t="s">
        <v>32</v>
      </c>
      <c r="AJ64" s="58" t="s">
        <v>32</v>
      </c>
      <c r="AK64" s="209" t="s">
        <v>29</v>
      </c>
      <c r="AL64" s="299" t="s">
        <v>32</v>
      </c>
      <c r="AM64" s="294" t="s">
        <v>32</v>
      </c>
      <c r="AN64" s="58" t="s">
        <v>32</v>
      </c>
      <c r="AO64" s="58" t="s">
        <v>32</v>
      </c>
      <c r="AP64" s="199" t="s">
        <v>48</v>
      </c>
      <c r="AQ64" s="301" t="s">
        <v>48</v>
      </c>
      <c r="AR64" s="491" t="s">
        <v>48</v>
      </c>
      <c r="AS64" s="199" t="s">
        <v>48</v>
      </c>
      <c r="AT64" s="199" t="s">
        <v>48</v>
      </c>
      <c r="AU64" s="301" t="s">
        <v>48</v>
      </c>
      <c r="AV64" s="329"/>
      <c r="AW64" s="384"/>
      <c r="AX64" s="40"/>
      <c r="AY64" s="48" t="s">
        <v>24</v>
      </c>
      <c r="AZ64" s="6">
        <f>COUNTIF($D$61:$AV$67,"то")</f>
        <v>127</v>
      </c>
      <c r="BA64" s="208">
        <f>SUM(AZ64*6)</f>
        <v>762</v>
      </c>
      <c r="BB64" s="18" t="s">
        <v>24</v>
      </c>
      <c r="BC64" s="6"/>
      <c r="BD64" s="431">
        <v>792</v>
      </c>
      <c r="BE64" s="76">
        <f t="shared" si="14"/>
        <v>-30</v>
      </c>
      <c r="BH64" s="418"/>
      <c r="BI64" s="418"/>
      <c r="BJ64" s="418"/>
    </row>
    <row r="65" spans="1:62" s="2" customFormat="1" ht="10.5" customHeight="1" x14ac:dyDescent="0.2">
      <c r="A65" s="629"/>
      <c r="B65" s="645"/>
      <c r="C65" s="30" t="s">
        <v>17</v>
      </c>
      <c r="D65" s="17"/>
      <c r="E65" s="18" t="s">
        <v>24</v>
      </c>
      <c r="F65" s="18" t="s">
        <v>24</v>
      </c>
      <c r="G65" s="18" t="s">
        <v>24</v>
      </c>
      <c r="H65" s="28" t="s">
        <v>23</v>
      </c>
      <c r="I65" s="17" t="s">
        <v>24</v>
      </c>
      <c r="J65" s="25" t="s">
        <v>23</v>
      </c>
      <c r="K65" s="18" t="s">
        <v>24</v>
      </c>
      <c r="L65" s="28" t="s">
        <v>23</v>
      </c>
      <c r="M65" s="17" t="s">
        <v>24</v>
      </c>
      <c r="N65" s="25" t="s">
        <v>23</v>
      </c>
      <c r="O65" s="18" t="s">
        <v>24</v>
      </c>
      <c r="P65" s="18" t="s">
        <v>24</v>
      </c>
      <c r="Q65" s="19" t="s">
        <v>24</v>
      </c>
      <c r="R65" s="294" t="s">
        <v>32</v>
      </c>
      <c r="S65" s="18" t="s">
        <v>24</v>
      </c>
      <c r="T65" s="18" t="s">
        <v>24</v>
      </c>
      <c r="U65" s="44" t="s">
        <v>29</v>
      </c>
      <c r="V65" s="36" t="s">
        <v>26</v>
      </c>
      <c r="W65" s="34" t="s">
        <v>26</v>
      </c>
      <c r="X65" s="25" t="s">
        <v>23</v>
      </c>
      <c r="Y65" s="18" t="s">
        <v>24</v>
      </c>
      <c r="Z65" s="28" t="s">
        <v>23</v>
      </c>
      <c r="AA65" s="17" t="s">
        <v>24</v>
      </c>
      <c r="AB65" s="25" t="s">
        <v>23</v>
      </c>
      <c r="AC65" s="18" t="s">
        <v>24</v>
      </c>
      <c r="AD65" s="28" t="s">
        <v>23</v>
      </c>
      <c r="AE65" s="17" t="s">
        <v>24</v>
      </c>
      <c r="AF65" s="18" t="s">
        <v>24</v>
      </c>
      <c r="AG65" s="18" t="s">
        <v>24</v>
      </c>
      <c r="AH65" s="299" t="s">
        <v>32</v>
      </c>
      <c r="AI65" s="294" t="s">
        <v>32</v>
      </c>
      <c r="AJ65" s="209" t="s">
        <v>29</v>
      </c>
      <c r="AK65" s="58" t="s">
        <v>32</v>
      </c>
      <c r="AL65" s="299" t="s">
        <v>32</v>
      </c>
      <c r="AM65" s="102" t="s">
        <v>27</v>
      </c>
      <c r="AN65" s="58" t="s">
        <v>32</v>
      </c>
      <c r="AO65" s="58" t="s">
        <v>32</v>
      </c>
      <c r="AP65" s="199" t="s">
        <v>48</v>
      </c>
      <c r="AQ65" s="301" t="s">
        <v>48</v>
      </c>
      <c r="AR65" s="491" t="s">
        <v>48</v>
      </c>
      <c r="AS65" s="56" t="s">
        <v>27</v>
      </c>
      <c r="AT65" s="199" t="s">
        <v>48</v>
      </c>
      <c r="AU65" s="301" t="s">
        <v>48</v>
      </c>
      <c r="AV65" s="329"/>
      <c r="AW65" s="384"/>
      <c r="AX65" s="40"/>
      <c r="AY65" s="334" t="s">
        <v>29</v>
      </c>
      <c r="AZ65" s="6">
        <f>COUNTIF(D61:AV67,"па")</f>
        <v>12</v>
      </c>
      <c r="BA65" s="6">
        <f t="shared" ref="BA65" si="15">SUM(AZ65*6)</f>
        <v>72</v>
      </c>
      <c r="BB65" s="209" t="s">
        <v>29</v>
      </c>
      <c r="BC65" s="6"/>
      <c r="BD65" s="177">
        <v>72</v>
      </c>
      <c r="BE65" s="76">
        <f t="shared" si="14"/>
        <v>0</v>
      </c>
      <c r="BH65" s="418"/>
      <c r="BI65" s="418"/>
      <c r="BJ65" s="418"/>
    </row>
    <row r="66" spans="1:62" s="2" customFormat="1" ht="10.5" customHeight="1" x14ac:dyDescent="0.2">
      <c r="A66" s="629"/>
      <c r="B66" s="645"/>
      <c r="C66" s="30" t="s">
        <v>18</v>
      </c>
      <c r="D66" s="17"/>
      <c r="E66" s="18" t="s">
        <v>24</v>
      </c>
      <c r="F66" s="18" t="s">
        <v>24</v>
      </c>
      <c r="G66" s="18" t="s">
        <v>24</v>
      </c>
      <c r="H66" s="19" t="s">
        <v>24</v>
      </c>
      <c r="I66" s="17" t="s">
        <v>24</v>
      </c>
      <c r="J66" s="18" t="s">
        <v>24</v>
      </c>
      <c r="K66" s="18" t="s">
        <v>24</v>
      </c>
      <c r="L66" s="19" t="s">
        <v>24</v>
      </c>
      <c r="M66" s="17" t="s">
        <v>24</v>
      </c>
      <c r="N66" s="18" t="s">
        <v>24</v>
      </c>
      <c r="O66" s="18" t="s">
        <v>24</v>
      </c>
      <c r="P66" s="18" t="s">
        <v>24</v>
      </c>
      <c r="Q66" s="19" t="s">
        <v>24</v>
      </c>
      <c r="R66" s="294" t="s">
        <v>32</v>
      </c>
      <c r="S66" s="18" t="s">
        <v>24</v>
      </c>
      <c r="T66" s="18" t="s">
        <v>24</v>
      </c>
      <c r="U66" s="44" t="s">
        <v>29</v>
      </c>
      <c r="V66" s="36" t="s">
        <v>26</v>
      </c>
      <c r="W66" s="34" t="s">
        <v>26</v>
      </c>
      <c r="X66" s="18" t="s">
        <v>24</v>
      </c>
      <c r="Y66" s="18" t="s">
        <v>24</v>
      </c>
      <c r="Z66" s="19" t="s">
        <v>24</v>
      </c>
      <c r="AA66" s="17" t="s">
        <v>24</v>
      </c>
      <c r="AB66" s="18" t="s">
        <v>24</v>
      </c>
      <c r="AC66" s="18" t="s">
        <v>24</v>
      </c>
      <c r="AD66" s="19" t="s">
        <v>24</v>
      </c>
      <c r="AE66" s="17" t="s">
        <v>24</v>
      </c>
      <c r="AF66" s="18" t="s">
        <v>24</v>
      </c>
      <c r="AG66" s="18" t="s">
        <v>24</v>
      </c>
      <c r="AH66" s="299" t="s">
        <v>32</v>
      </c>
      <c r="AI66" s="294" t="s">
        <v>32</v>
      </c>
      <c r="AJ66" s="209" t="s">
        <v>29</v>
      </c>
      <c r="AK66" s="58" t="s">
        <v>32</v>
      </c>
      <c r="AL66" s="299" t="s">
        <v>32</v>
      </c>
      <c r="AM66" s="294" t="s">
        <v>32</v>
      </c>
      <c r="AN66" s="56" t="s">
        <v>27</v>
      </c>
      <c r="AO66" s="58" t="s">
        <v>32</v>
      </c>
      <c r="AP66" s="199" t="s">
        <v>48</v>
      </c>
      <c r="AQ66" s="301" t="s">
        <v>48</v>
      </c>
      <c r="AR66" s="491" t="s">
        <v>48</v>
      </c>
      <c r="AS66" s="199" t="s">
        <v>48</v>
      </c>
      <c r="AT66" s="199" t="s">
        <v>48</v>
      </c>
      <c r="AU66" s="301" t="s">
        <v>48</v>
      </c>
      <c r="AV66" s="329"/>
      <c r="AW66" s="384"/>
      <c r="AX66" s="40"/>
      <c r="AY66" s="335" t="s">
        <v>32</v>
      </c>
      <c r="AZ66" s="6">
        <f>COUNTIF(D61:AV67,"пп")</f>
        <v>42</v>
      </c>
      <c r="BA66" s="6">
        <f>SUM(AZ66*6)</f>
        <v>252</v>
      </c>
      <c r="BB66" s="210" t="s">
        <v>32</v>
      </c>
      <c r="BC66" s="6"/>
      <c r="BD66" s="177">
        <v>252</v>
      </c>
      <c r="BE66" s="76">
        <f t="shared" si="14"/>
        <v>0</v>
      </c>
      <c r="BH66" s="418"/>
      <c r="BI66" s="201"/>
      <c r="BJ66" s="418"/>
    </row>
    <row r="67" spans="1:62" s="2" customFormat="1" ht="10.5" customHeight="1" thickBot="1" x14ac:dyDescent="0.25">
      <c r="A67" s="629"/>
      <c r="B67" s="645"/>
      <c r="C67" s="97" t="s">
        <v>19</v>
      </c>
      <c r="D67" s="91" t="s">
        <v>25</v>
      </c>
      <c r="E67" s="92" t="s">
        <v>25</v>
      </c>
      <c r="F67" s="92" t="s">
        <v>25</v>
      </c>
      <c r="G67" s="92" t="s">
        <v>25</v>
      </c>
      <c r="H67" s="93" t="s">
        <v>25</v>
      </c>
      <c r="I67" s="91" t="s">
        <v>25</v>
      </c>
      <c r="J67" s="92" t="s">
        <v>25</v>
      </c>
      <c r="K67" s="92" t="s">
        <v>25</v>
      </c>
      <c r="L67" s="93" t="s">
        <v>25</v>
      </c>
      <c r="M67" s="91" t="s">
        <v>25</v>
      </c>
      <c r="N67" s="92" t="s">
        <v>25</v>
      </c>
      <c r="O67" s="92" t="s">
        <v>25</v>
      </c>
      <c r="P67" s="92" t="s">
        <v>25</v>
      </c>
      <c r="Q67" s="93" t="s">
        <v>25</v>
      </c>
      <c r="R67" s="91" t="s">
        <v>25</v>
      </c>
      <c r="S67" s="92" t="s">
        <v>25</v>
      </c>
      <c r="T67" s="92" t="s">
        <v>25</v>
      </c>
      <c r="U67" s="93" t="s">
        <v>25</v>
      </c>
      <c r="V67" s="37" t="s">
        <v>26</v>
      </c>
      <c r="W67" s="49" t="s">
        <v>26</v>
      </c>
      <c r="X67" s="92" t="s">
        <v>25</v>
      </c>
      <c r="Y67" s="92" t="s">
        <v>25</v>
      </c>
      <c r="Z67" s="93" t="s">
        <v>25</v>
      </c>
      <c r="AA67" s="91" t="s">
        <v>25</v>
      </c>
      <c r="AB67" s="92" t="s">
        <v>25</v>
      </c>
      <c r="AC67" s="92" t="s">
        <v>25</v>
      </c>
      <c r="AD67" s="93" t="s">
        <v>25</v>
      </c>
      <c r="AE67" s="91" t="s">
        <v>25</v>
      </c>
      <c r="AF67" s="92" t="s">
        <v>25</v>
      </c>
      <c r="AG67" s="92" t="s">
        <v>25</v>
      </c>
      <c r="AH67" s="93" t="s">
        <v>25</v>
      </c>
      <c r="AI67" s="91" t="s">
        <v>25</v>
      </c>
      <c r="AJ67" s="92" t="s">
        <v>25</v>
      </c>
      <c r="AK67" s="92" t="s">
        <v>25</v>
      </c>
      <c r="AL67" s="93" t="s">
        <v>25</v>
      </c>
      <c r="AM67" s="91" t="s">
        <v>25</v>
      </c>
      <c r="AN67" s="92" t="s">
        <v>25</v>
      </c>
      <c r="AO67" s="92" t="s">
        <v>25</v>
      </c>
      <c r="AP67" s="92" t="s">
        <v>25</v>
      </c>
      <c r="AQ67" s="93" t="s">
        <v>25</v>
      </c>
      <c r="AR67" s="91" t="s">
        <v>25</v>
      </c>
      <c r="AS67" s="92" t="s">
        <v>25</v>
      </c>
      <c r="AT67" s="92" t="s">
        <v>25</v>
      </c>
      <c r="AU67" s="93" t="s">
        <v>25</v>
      </c>
      <c r="AV67" s="402" t="s">
        <v>25</v>
      </c>
      <c r="AW67" s="385"/>
      <c r="AX67" s="41"/>
      <c r="AY67" s="390" t="s">
        <v>48</v>
      </c>
      <c r="AZ67" s="12">
        <f>COUNTIF(D61:AV67,"гиа")</f>
        <v>36</v>
      </c>
      <c r="BA67" s="12">
        <f>SUM(AZ67*6)</f>
        <v>216</v>
      </c>
      <c r="BB67" s="472" t="s">
        <v>48</v>
      </c>
      <c r="BC67" s="12"/>
      <c r="BD67" s="454">
        <v>216</v>
      </c>
      <c r="BE67" s="78">
        <f t="shared" si="14"/>
        <v>0</v>
      </c>
      <c r="BH67" s="418"/>
      <c r="BI67" s="201"/>
      <c r="BJ67" s="418"/>
    </row>
    <row r="68" spans="1:62" s="2" customFormat="1" ht="10.5" customHeight="1" thickBot="1" x14ac:dyDescent="0.25">
      <c r="A68" s="630"/>
      <c r="B68" s="660"/>
      <c r="C68" s="473"/>
      <c r="D68" s="474"/>
      <c r="E68" s="474"/>
      <c r="F68" s="474"/>
      <c r="G68" s="474"/>
      <c r="H68" s="474"/>
      <c r="I68" s="474"/>
      <c r="J68" s="474"/>
      <c r="K68" s="474"/>
      <c r="L68" s="474"/>
      <c r="M68" s="474"/>
      <c r="N68" s="474"/>
      <c r="O68" s="474"/>
      <c r="P68" s="474"/>
      <c r="Q68" s="474"/>
      <c r="R68" s="474"/>
      <c r="S68" s="474"/>
      <c r="T68" s="474"/>
      <c r="U68" s="474"/>
      <c r="V68" s="474"/>
      <c r="W68" s="474"/>
      <c r="X68" s="474"/>
      <c r="Y68" s="474"/>
      <c r="Z68" s="474"/>
      <c r="AA68" s="474"/>
      <c r="AB68" s="474"/>
      <c r="AC68" s="474"/>
      <c r="AD68" s="474"/>
      <c r="AE68" s="474"/>
      <c r="AF68" s="474"/>
      <c r="AG68" s="474"/>
      <c r="AH68" s="474"/>
      <c r="AI68" s="474"/>
      <c r="AJ68" s="474"/>
      <c r="AK68" s="474"/>
      <c r="AL68" s="474"/>
      <c r="AM68" s="474"/>
      <c r="AN68" s="474"/>
      <c r="AO68" s="474"/>
      <c r="AP68" s="474"/>
      <c r="AQ68" s="474"/>
      <c r="AR68" s="474"/>
      <c r="AS68" s="474"/>
      <c r="AT68" s="474"/>
      <c r="AU68" s="474"/>
      <c r="AV68" s="474"/>
      <c r="AW68" s="474"/>
      <c r="AX68" s="440"/>
      <c r="AY68" s="68"/>
      <c r="AZ68" s="62"/>
      <c r="BA68" s="63">
        <f>SUM(BA61,BA64:BA67)</f>
        <v>1446</v>
      </c>
      <c r="BB68" s="68"/>
      <c r="BC68" s="62"/>
      <c r="BD68" s="455">
        <f>SUM(BD61:BD62,BD64:BD67)</f>
        <v>1476</v>
      </c>
      <c r="BE68" s="80">
        <f>SUM(BE61:BE62,BE64:BE67)</f>
        <v>12</v>
      </c>
      <c r="BH68" s="418"/>
      <c r="BI68" s="418"/>
      <c r="BJ68" s="418"/>
    </row>
    <row r="69" spans="1:62" s="2" customFormat="1" ht="6" customHeight="1" thickBot="1" x14ac:dyDescent="0.25">
      <c r="A69" s="492"/>
      <c r="B69" s="493"/>
      <c r="C69" s="232"/>
      <c r="D69" s="233"/>
      <c r="E69" s="234"/>
      <c r="F69" s="234"/>
      <c r="G69" s="234"/>
      <c r="H69" s="235"/>
      <c r="I69" s="236"/>
      <c r="J69" s="234"/>
      <c r="K69" s="234"/>
      <c r="L69" s="235"/>
      <c r="M69" s="233"/>
      <c r="N69" s="234"/>
      <c r="O69" s="234"/>
      <c r="P69" s="234"/>
      <c r="Q69" s="235"/>
      <c r="R69" s="233"/>
      <c r="S69" s="234"/>
      <c r="T69" s="234"/>
      <c r="U69" s="237"/>
      <c r="V69" s="238"/>
      <c r="W69" s="234"/>
      <c r="X69" s="234"/>
      <c r="Y69" s="234"/>
      <c r="Z69" s="239"/>
      <c r="AA69" s="233"/>
      <c r="AB69" s="234"/>
      <c r="AC69" s="234"/>
      <c r="AD69" s="237"/>
      <c r="AE69" s="233"/>
      <c r="AF69" s="234"/>
      <c r="AG69" s="234"/>
      <c r="AH69" s="235"/>
      <c r="AI69" s="233"/>
      <c r="AJ69" s="234"/>
      <c r="AK69" s="234"/>
      <c r="AL69" s="235"/>
      <c r="AM69" s="233"/>
      <c r="AN69" s="234"/>
      <c r="AO69" s="234"/>
      <c r="AP69" s="234"/>
      <c r="AQ69" s="240"/>
      <c r="AR69" s="241"/>
      <c r="AS69" s="242"/>
      <c r="AT69" s="234"/>
      <c r="AU69" s="235"/>
      <c r="AV69" s="243"/>
      <c r="AW69" s="244"/>
      <c r="AX69" s="322"/>
      <c r="AY69" s="341"/>
      <c r="AZ69" s="245"/>
      <c r="BA69" s="246"/>
      <c r="BB69" s="340"/>
      <c r="BC69" s="141"/>
      <c r="BD69" s="456"/>
      <c r="BE69" s="494"/>
      <c r="BH69" s="418"/>
      <c r="BI69" s="418"/>
      <c r="BJ69" s="418"/>
    </row>
    <row r="70" spans="1:62" ht="13.5" customHeight="1" x14ac:dyDescent="0.25">
      <c r="BH70" s="419"/>
      <c r="BI70" s="419"/>
      <c r="BJ70" s="420"/>
    </row>
    <row r="71" spans="1:62" ht="13.5" customHeight="1" x14ac:dyDescent="0.25">
      <c r="N71" s="61"/>
      <c r="BH71" s="419"/>
      <c r="BI71" s="419"/>
      <c r="BJ71" s="420"/>
    </row>
    <row r="72" spans="1:62" ht="13.5" customHeight="1" x14ac:dyDescent="0.25">
      <c r="BH72" s="419"/>
      <c r="BI72" s="419"/>
      <c r="BJ72" s="420"/>
    </row>
    <row r="73" spans="1:62" ht="13.5" customHeight="1" x14ac:dyDescent="0.25">
      <c r="BH73" s="419"/>
      <c r="BI73" s="419"/>
      <c r="BJ73" s="420"/>
    </row>
    <row r="74" spans="1:62" ht="13.5" customHeight="1" x14ac:dyDescent="0.25">
      <c r="BH74" s="419"/>
      <c r="BI74" s="419"/>
      <c r="BJ74" s="420"/>
    </row>
    <row r="75" spans="1:62" ht="13.5" customHeight="1" x14ac:dyDescent="0.25">
      <c r="BH75" s="419"/>
      <c r="BI75" s="419"/>
      <c r="BJ75" s="420"/>
    </row>
    <row r="76" spans="1:62" s="55" customFormat="1" ht="13.5" customHeight="1" x14ac:dyDescent="0.25">
      <c r="M76" s="60"/>
      <c r="BH76" s="419"/>
      <c r="BI76" s="419"/>
      <c r="BJ76" s="419"/>
    </row>
    <row r="77" spans="1:62" ht="13.5" customHeight="1" x14ac:dyDescent="0.25">
      <c r="BH77" s="419"/>
      <c r="BI77" s="419"/>
      <c r="BJ77" s="420"/>
    </row>
  </sheetData>
  <mergeCells count="36">
    <mergeCell ref="R7:U7"/>
    <mergeCell ref="A7:A16"/>
    <mergeCell ref="B7:B16"/>
    <mergeCell ref="D7:H7"/>
    <mergeCell ref="I7:L7"/>
    <mergeCell ref="M7:Q7"/>
    <mergeCell ref="BE7:BE16"/>
    <mergeCell ref="AW9:AW15"/>
    <mergeCell ref="AX9:AX15"/>
    <mergeCell ref="V7:Z7"/>
    <mergeCell ref="AA7:AD7"/>
    <mergeCell ref="AE7:AH7"/>
    <mergeCell ref="AI7:AL7"/>
    <mergeCell ref="AM7:AQ7"/>
    <mergeCell ref="AR7:AU7"/>
    <mergeCell ref="A6:BE6"/>
    <mergeCell ref="A52:A59"/>
    <mergeCell ref="B52:B59"/>
    <mergeCell ref="A61:A68"/>
    <mergeCell ref="B61:B68"/>
    <mergeCell ref="A26:A32"/>
    <mergeCell ref="B26:B32"/>
    <mergeCell ref="A34:A41"/>
    <mergeCell ref="B34:B41"/>
    <mergeCell ref="A43:A50"/>
    <mergeCell ref="B43:B50"/>
    <mergeCell ref="A17:A23"/>
    <mergeCell ref="B17:B23"/>
    <mergeCell ref="AV7:AW7"/>
    <mergeCell ref="AY7:BA16"/>
    <mergeCell ref="BB7:BD16"/>
    <mergeCell ref="AL1:BE1"/>
    <mergeCell ref="AL2:BE2"/>
    <mergeCell ref="AL3:BE3"/>
    <mergeCell ref="AL4:BE4"/>
    <mergeCell ref="A5:BE5"/>
  </mergeCells>
  <printOptions horizontalCentered="1" verticalCentered="1"/>
  <pageMargins left="0" right="0" top="0" bottom="0" header="0.31496062992125984" footer="0"/>
  <pageSetup paperSize="9" scale="78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J58"/>
  <sheetViews>
    <sheetView showGridLines="0" tabSelected="1" view="pageBreakPreview" zoomScale="90" zoomScaleNormal="110" zoomScaleSheetLayoutView="90" workbookViewId="0">
      <selection activeCell="BK23" sqref="BK22:BK23"/>
    </sheetView>
  </sheetViews>
  <sheetFormatPr defaultColWidth="12.5703125" defaultRowHeight="13.5" customHeight="1" x14ac:dyDescent="0.25"/>
  <cols>
    <col min="1" max="1" width="3" style="55" customWidth="1"/>
    <col min="2" max="2" width="2.85546875" style="55" customWidth="1"/>
    <col min="3" max="3" width="5.140625" style="55" customWidth="1"/>
    <col min="4" max="47" width="2.7109375" style="55" customWidth="1"/>
    <col min="48" max="48" width="3.42578125" style="55" customWidth="1"/>
    <col min="49" max="49" width="3.5703125" style="55" customWidth="1"/>
    <col min="50" max="51" width="3" style="55" customWidth="1"/>
    <col min="52" max="52" width="3.7109375" style="55" customWidth="1"/>
    <col min="53" max="53" width="4.28515625" style="55" customWidth="1"/>
    <col min="54" max="54" width="2.85546875" style="55" customWidth="1"/>
    <col min="55" max="55" width="3.42578125" style="55" customWidth="1"/>
    <col min="56" max="56" width="4.85546875" style="55" customWidth="1"/>
    <col min="57" max="57" width="4.5703125" style="55" customWidth="1"/>
    <col min="58" max="59" width="2.85546875" style="55" customWidth="1"/>
    <col min="60" max="61" width="12.5703125" style="55"/>
    <col min="62" max="251" width="12.5703125" style="1"/>
    <col min="252" max="252" width="5.5703125" style="1" customWidth="1"/>
    <col min="253" max="315" width="2.85546875" style="1" customWidth="1"/>
    <col min="316" max="507" width="12.5703125" style="1"/>
    <col min="508" max="508" width="5.5703125" style="1" customWidth="1"/>
    <col min="509" max="571" width="2.85546875" style="1" customWidth="1"/>
    <col min="572" max="763" width="12.5703125" style="1"/>
    <col min="764" max="764" width="5.5703125" style="1" customWidth="1"/>
    <col min="765" max="827" width="2.85546875" style="1" customWidth="1"/>
    <col min="828" max="1019" width="12.5703125" style="1"/>
    <col min="1020" max="1020" width="5.5703125" style="1" customWidth="1"/>
    <col min="1021" max="1083" width="2.85546875" style="1" customWidth="1"/>
    <col min="1084" max="1275" width="12.5703125" style="1"/>
    <col min="1276" max="1276" width="5.5703125" style="1" customWidth="1"/>
    <col min="1277" max="1339" width="2.85546875" style="1" customWidth="1"/>
    <col min="1340" max="1531" width="12.5703125" style="1"/>
    <col min="1532" max="1532" width="5.5703125" style="1" customWidth="1"/>
    <col min="1533" max="1595" width="2.85546875" style="1" customWidth="1"/>
    <col min="1596" max="1787" width="12.5703125" style="1"/>
    <col min="1788" max="1788" width="5.5703125" style="1" customWidth="1"/>
    <col min="1789" max="1851" width="2.85546875" style="1" customWidth="1"/>
    <col min="1852" max="2043" width="12.5703125" style="1"/>
    <col min="2044" max="2044" width="5.5703125" style="1" customWidth="1"/>
    <col min="2045" max="2107" width="2.85546875" style="1" customWidth="1"/>
    <col min="2108" max="2299" width="12.5703125" style="1"/>
    <col min="2300" max="2300" width="5.5703125" style="1" customWidth="1"/>
    <col min="2301" max="2363" width="2.85546875" style="1" customWidth="1"/>
    <col min="2364" max="2555" width="12.5703125" style="1"/>
    <col min="2556" max="2556" width="5.5703125" style="1" customWidth="1"/>
    <col min="2557" max="2619" width="2.85546875" style="1" customWidth="1"/>
    <col min="2620" max="2811" width="12.5703125" style="1"/>
    <col min="2812" max="2812" width="5.5703125" style="1" customWidth="1"/>
    <col min="2813" max="2875" width="2.85546875" style="1" customWidth="1"/>
    <col min="2876" max="3067" width="12.5703125" style="1"/>
    <col min="3068" max="3068" width="5.5703125" style="1" customWidth="1"/>
    <col min="3069" max="3131" width="2.85546875" style="1" customWidth="1"/>
    <col min="3132" max="3323" width="12.5703125" style="1"/>
    <col min="3324" max="3324" width="5.5703125" style="1" customWidth="1"/>
    <col min="3325" max="3387" width="2.85546875" style="1" customWidth="1"/>
    <col min="3388" max="3579" width="12.5703125" style="1"/>
    <col min="3580" max="3580" width="5.5703125" style="1" customWidth="1"/>
    <col min="3581" max="3643" width="2.85546875" style="1" customWidth="1"/>
    <col min="3644" max="3835" width="12.5703125" style="1"/>
    <col min="3836" max="3836" width="5.5703125" style="1" customWidth="1"/>
    <col min="3837" max="3899" width="2.85546875" style="1" customWidth="1"/>
    <col min="3900" max="4091" width="12.5703125" style="1"/>
    <col min="4092" max="4092" width="5.5703125" style="1" customWidth="1"/>
    <col min="4093" max="4155" width="2.85546875" style="1" customWidth="1"/>
    <col min="4156" max="4347" width="12.5703125" style="1"/>
    <col min="4348" max="4348" width="5.5703125" style="1" customWidth="1"/>
    <col min="4349" max="4411" width="2.85546875" style="1" customWidth="1"/>
    <col min="4412" max="4603" width="12.5703125" style="1"/>
    <col min="4604" max="4604" width="5.5703125" style="1" customWidth="1"/>
    <col min="4605" max="4667" width="2.85546875" style="1" customWidth="1"/>
    <col min="4668" max="4859" width="12.5703125" style="1"/>
    <col min="4860" max="4860" width="5.5703125" style="1" customWidth="1"/>
    <col min="4861" max="4923" width="2.85546875" style="1" customWidth="1"/>
    <col min="4924" max="5115" width="12.5703125" style="1"/>
    <col min="5116" max="5116" width="5.5703125" style="1" customWidth="1"/>
    <col min="5117" max="5179" width="2.85546875" style="1" customWidth="1"/>
    <col min="5180" max="5371" width="12.5703125" style="1"/>
    <col min="5372" max="5372" width="5.5703125" style="1" customWidth="1"/>
    <col min="5373" max="5435" width="2.85546875" style="1" customWidth="1"/>
    <col min="5436" max="5627" width="12.5703125" style="1"/>
    <col min="5628" max="5628" width="5.5703125" style="1" customWidth="1"/>
    <col min="5629" max="5691" width="2.85546875" style="1" customWidth="1"/>
    <col min="5692" max="5883" width="12.5703125" style="1"/>
    <col min="5884" max="5884" width="5.5703125" style="1" customWidth="1"/>
    <col min="5885" max="5947" width="2.85546875" style="1" customWidth="1"/>
    <col min="5948" max="6139" width="12.5703125" style="1"/>
    <col min="6140" max="6140" width="5.5703125" style="1" customWidth="1"/>
    <col min="6141" max="6203" width="2.85546875" style="1" customWidth="1"/>
    <col min="6204" max="6395" width="12.5703125" style="1"/>
    <col min="6396" max="6396" width="5.5703125" style="1" customWidth="1"/>
    <col min="6397" max="6459" width="2.85546875" style="1" customWidth="1"/>
    <col min="6460" max="6651" width="12.5703125" style="1"/>
    <col min="6652" max="6652" width="5.5703125" style="1" customWidth="1"/>
    <col min="6653" max="6715" width="2.85546875" style="1" customWidth="1"/>
    <col min="6716" max="6907" width="12.5703125" style="1"/>
    <col min="6908" max="6908" width="5.5703125" style="1" customWidth="1"/>
    <col min="6909" max="6971" width="2.85546875" style="1" customWidth="1"/>
    <col min="6972" max="7163" width="12.5703125" style="1"/>
    <col min="7164" max="7164" width="5.5703125" style="1" customWidth="1"/>
    <col min="7165" max="7227" width="2.85546875" style="1" customWidth="1"/>
    <col min="7228" max="7419" width="12.5703125" style="1"/>
    <col min="7420" max="7420" width="5.5703125" style="1" customWidth="1"/>
    <col min="7421" max="7483" width="2.85546875" style="1" customWidth="1"/>
    <col min="7484" max="7675" width="12.5703125" style="1"/>
    <col min="7676" max="7676" width="5.5703125" style="1" customWidth="1"/>
    <col min="7677" max="7739" width="2.85546875" style="1" customWidth="1"/>
    <col min="7740" max="7931" width="12.5703125" style="1"/>
    <col min="7932" max="7932" width="5.5703125" style="1" customWidth="1"/>
    <col min="7933" max="7995" width="2.85546875" style="1" customWidth="1"/>
    <col min="7996" max="8187" width="12.5703125" style="1"/>
    <col min="8188" max="8188" width="5.5703125" style="1" customWidth="1"/>
    <col min="8189" max="8251" width="2.85546875" style="1" customWidth="1"/>
    <col min="8252" max="8443" width="12.5703125" style="1"/>
    <col min="8444" max="8444" width="5.5703125" style="1" customWidth="1"/>
    <col min="8445" max="8507" width="2.85546875" style="1" customWidth="1"/>
    <col min="8508" max="8699" width="12.5703125" style="1"/>
    <col min="8700" max="8700" width="5.5703125" style="1" customWidth="1"/>
    <col min="8701" max="8763" width="2.85546875" style="1" customWidth="1"/>
    <col min="8764" max="8955" width="12.5703125" style="1"/>
    <col min="8956" max="8956" width="5.5703125" style="1" customWidth="1"/>
    <col min="8957" max="9019" width="2.85546875" style="1" customWidth="1"/>
    <col min="9020" max="9211" width="12.5703125" style="1"/>
    <col min="9212" max="9212" width="5.5703125" style="1" customWidth="1"/>
    <col min="9213" max="9275" width="2.85546875" style="1" customWidth="1"/>
    <col min="9276" max="9467" width="12.5703125" style="1"/>
    <col min="9468" max="9468" width="5.5703125" style="1" customWidth="1"/>
    <col min="9469" max="9531" width="2.85546875" style="1" customWidth="1"/>
    <col min="9532" max="9723" width="12.5703125" style="1"/>
    <col min="9724" max="9724" width="5.5703125" style="1" customWidth="1"/>
    <col min="9725" max="9787" width="2.85546875" style="1" customWidth="1"/>
    <col min="9788" max="9979" width="12.5703125" style="1"/>
    <col min="9980" max="9980" width="5.5703125" style="1" customWidth="1"/>
    <col min="9981" max="10043" width="2.85546875" style="1" customWidth="1"/>
    <col min="10044" max="10235" width="12.5703125" style="1"/>
    <col min="10236" max="10236" width="5.5703125" style="1" customWidth="1"/>
    <col min="10237" max="10299" width="2.85546875" style="1" customWidth="1"/>
    <col min="10300" max="10491" width="12.5703125" style="1"/>
    <col min="10492" max="10492" width="5.5703125" style="1" customWidth="1"/>
    <col min="10493" max="10555" width="2.85546875" style="1" customWidth="1"/>
    <col min="10556" max="10747" width="12.5703125" style="1"/>
    <col min="10748" max="10748" width="5.5703125" style="1" customWidth="1"/>
    <col min="10749" max="10811" width="2.85546875" style="1" customWidth="1"/>
    <col min="10812" max="11003" width="12.5703125" style="1"/>
    <col min="11004" max="11004" width="5.5703125" style="1" customWidth="1"/>
    <col min="11005" max="11067" width="2.85546875" style="1" customWidth="1"/>
    <col min="11068" max="11259" width="12.5703125" style="1"/>
    <col min="11260" max="11260" width="5.5703125" style="1" customWidth="1"/>
    <col min="11261" max="11323" width="2.85546875" style="1" customWidth="1"/>
    <col min="11324" max="11515" width="12.5703125" style="1"/>
    <col min="11516" max="11516" width="5.5703125" style="1" customWidth="1"/>
    <col min="11517" max="11579" width="2.85546875" style="1" customWidth="1"/>
    <col min="11580" max="11771" width="12.5703125" style="1"/>
    <col min="11772" max="11772" width="5.5703125" style="1" customWidth="1"/>
    <col min="11773" max="11835" width="2.85546875" style="1" customWidth="1"/>
    <col min="11836" max="12027" width="12.5703125" style="1"/>
    <col min="12028" max="12028" width="5.5703125" style="1" customWidth="1"/>
    <col min="12029" max="12091" width="2.85546875" style="1" customWidth="1"/>
    <col min="12092" max="12283" width="12.5703125" style="1"/>
    <col min="12284" max="12284" width="5.5703125" style="1" customWidth="1"/>
    <col min="12285" max="12347" width="2.85546875" style="1" customWidth="1"/>
    <col min="12348" max="12539" width="12.5703125" style="1"/>
    <col min="12540" max="12540" width="5.5703125" style="1" customWidth="1"/>
    <col min="12541" max="12603" width="2.85546875" style="1" customWidth="1"/>
    <col min="12604" max="12795" width="12.5703125" style="1"/>
    <col min="12796" max="12796" width="5.5703125" style="1" customWidth="1"/>
    <col min="12797" max="12859" width="2.85546875" style="1" customWidth="1"/>
    <col min="12860" max="13051" width="12.5703125" style="1"/>
    <col min="13052" max="13052" width="5.5703125" style="1" customWidth="1"/>
    <col min="13053" max="13115" width="2.85546875" style="1" customWidth="1"/>
    <col min="13116" max="13307" width="12.5703125" style="1"/>
    <col min="13308" max="13308" width="5.5703125" style="1" customWidth="1"/>
    <col min="13309" max="13371" width="2.85546875" style="1" customWidth="1"/>
    <col min="13372" max="13563" width="12.5703125" style="1"/>
    <col min="13564" max="13564" width="5.5703125" style="1" customWidth="1"/>
    <col min="13565" max="13627" width="2.85546875" style="1" customWidth="1"/>
    <col min="13628" max="13819" width="12.5703125" style="1"/>
    <col min="13820" max="13820" width="5.5703125" style="1" customWidth="1"/>
    <col min="13821" max="13883" width="2.85546875" style="1" customWidth="1"/>
    <col min="13884" max="14075" width="12.5703125" style="1"/>
    <col min="14076" max="14076" width="5.5703125" style="1" customWidth="1"/>
    <col min="14077" max="14139" width="2.85546875" style="1" customWidth="1"/>
    <col min="14140" max="14331" width="12.5703125" style="1"/>
    <col min="14332" max="14332" width="5.5703125" style="1" customWidth="1"/>
    <col min="14333" max="14395" width="2.85546875" style="1" customWidth="1"/>
    <col min="14396" max="14587" width="12.5703125" style="1"/>
    <col min="14588" max="14588" width="5.5703125" style="1" customWidth="1"/>
    <col min="14589" max="14651" width="2.85546875" style="1" customWidth="1"/>
    <col min="14652" max="14843" width="12.5703125" style="1"/>
    <col min="14844" max="14844" width="5.5703125" style="1" customWidth="1"/>
    <col min="14845" max="14907" width="2.85546875" style="1" customWidth="1"/>
    <col min="14908" max="15099" width="12.5703125" style="1"/>
    <col min="15100" max="15100" width="5.5703125" style="1" customWidth="1"/>
    <col min="15101" max="15163" width="2.85546875" style="1" customWidth="1"/>
    <col min="15164" max="15355" width="12.5703125" style="1"/>
    <col min="15356" max="15356" width="5.5703125" style="1" customWidth="1"/>
    <col min="15357" max="15419" width="2.85546875" style="1" customWidth="1"/>
    <col min="15420" max="15611" width="12.5703125" style="1"/>
    <col min="15612" max="15612" width="5.5703125" style="1" customWidth="1"/>
    <col min="15613" max="15675" width="2.85546875" style="1" customWidth="1"/>
    <col min="15676" max="15867" width="12.5703125" style="1"/>
    <col min="15868" max="15868" width="5.5703125" style="1" customWidth="1"/>
    <col min="15869" max="15931" width="2.85546875" style="1" customWidth="1"/>
    <col min="15932" max="16123" width="12.5703125" style="1"/>
    <col min="16124" max="16124" width="5.5703125" style="1" customWidth="1"/>
    <col min="16125" max="16187" width="2.85546875" style="1" customWidth="1"/>
    <col min="16188" max="16384" width="12.5703125" style="1"/>
  </cols>
  <sheetData>
    <row r="1" spans="1:57" ht="13.5" customHeight="1" x14ac:dyDescent="0.25">
      <c r="AL1" s="620" t="s">
        <v>53</v>
      </c>
      <c r="AM1" s="620"/>
      <c r="AN1" s="620"/>
      <c r="AO1" s="620"/>
      <c r="AP1" s="620"/>
      <c r="AQ1" s="620"/>
      <c r="AR1" s="620"/>
      <c r="AS1" s="620"/>
      <c r="AT1" s="620"/>
      <c r="AU1" s="620"/>
      <c r="AV1" s="620"/>
      <c r="AW1" s="620"/>
      <c r="AX1" s="620"/>
      <c r="AY1" s="620"/>
      <c r="AZ1" s="620"/>
      <c r="BA1" s="620"/>
      <c r="BB1" s="620"/>
      <c r="BC1" s="620"/>
      <c r="BD1" s="620"/>
      <c r="BE1" s="620"/>
    </row>
    <row r="2" spans="1:57" ht="13.5" customHeight="1" x14ac:dyDescent="0.25">
      <c r="AL2" s="620" t="s">
        <v>56</v>
      </c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A2" s="620"/>
      <c r="BB2" s="620"/>
      <c r="BC2" s="620"/>
      <c r="BD2" s="620"/>
      <c r="BE2" s="620"/>
    </row>
    <row r="3" spans="1:57" ht="13.5" customHeight="1" x14ac:dyDescent="0.25">
      <c r="AL3" s="620" t="s">
        <v>54</v>
      </c>
      <c r="AM3" s="620"/>
      <c r="AN3" s="620"/>
      <c r="AO3" s="620"/>
      <c r="AP3" s="620"/>
      <c r="AQ3" s="620"/>
      <c r="AR3" s="620"/>
      <c r="AS3" s="620"/>
      <c r="AT3" s="620"/>
      <c r="AU3" s="620"/>
      <c r="AV3" s="620"/>
      <c r="AW3" s="620"/>
      <c r="AX3" s="620"/>
      <c r="AY3" s="620"/>
      <c r="AZ3" s="620"/>
      <c r="BA3" s="620"/>
      <c r="BB3" s="620"/>
      <c r="BC3" s="620"/>
      <c r="BD3" s="620"/>
      <c r="BE3" s="620"/>
    </row>
    <row r="4" spans="1:57" ht="13.5" customHeight="1" x14ac:dyDescent="0.25">
      <c r="AL4" s="620" t="s">
        <v>55</v>
      </c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</row>
    <row r="5" spans="1:57" ht="13.5" customHeight="1" x14ac:dyDescent="0.25">
      <c r="A5" s="621" t="s">
        <v>51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  <c r="AC5" s="621"/>
      <c r="AD5" s="621"/>
      <c r="AE5" s="621"/>
      <c r="AF5" s="621"/>
      <c r="AG5" s="621"/>
      <c r="AH5" s="621"/>
      <c r="AI5" s="621"/>
      <c r="AJ5" s="621"/>
      <c r="AK5" s="621"/>
      <c r="AL5" s="621"/>
      <c r="AM5" s="621"/>
      <c r="AN5" s="621"/>
      <c r="AO5" s="621"/>
      <c r="AP5" s="621"/>
      <c r="AQ5" s="621"/>
      <c r="AR5" s="621"/>
      <c r="AS5" s="621"/>
      <c r="AT5" s="621"/>
      <c r="AU5" s="621"/>
      <c r="AV5" s="621"/>
      <c r="AW5" s="621"/>
      <c r="AX5" s="621"/>
      <c r="AY5" s="621"/>
      <c r="AZ5" s="621"/>
      <c r="BA5" s="621"/>
      <c r="BB5" s="621"/>
      <c r="BC5" s="621"/>
      <c r="BD5" s="621"/>
      <c r="BE5" s="621"/>
    </row>
    <row r="6" spans="1:57" ht="36.75" customHeight="1" thickBot="1" x14ac:dyDescent="0.3">
      <c r="A6" s="619" t="s">
        <v>52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</row>
    <row r="7" spans="1:57" s="2" customFormat="1" ht="15.75" customHeight="1" thickBot="1" x14ac:dyDescent="0.25">
      <c r="A7" s="657" t="s">
        <v>13</v>
      </c>
      <c r="B7" s="622" t="s">
        <v>14</v>
      </c>
      <c r="C7" s="81" t="s">
        <v>15</v>
      </c>
      <c r="D7" s="625" t="s">
        <v>0</v>
      </c>
      <c r="E7" s="626"/>
      <c r="F7" s="626"/>
      <c r="G7" s="626"/>
      <c r="H7" s="627"/>
      <c r="I7" s="648" t="s">
        <v>1</v>
      </c>
      <c r="J7" s="649"/>
      <c r="K7" s="649"/>
      <c r="L7" s="650"/>
      <c r="M7" s="625" t="s">
        <v>2</v>
      </c>
      <c r="N7" s="626"/>
      <c r="O7" s="626"/>
      <c r="P7" s="626"/>
      <c r="Q7" s="627"/>
      <c r="R7" s="625" t="s">
        <v>3</v>
      </c>
      <c r="S7" s="626"/>
      <c r="T7" s="626"/>
      <c r="U7" s="627"/>
      <c r="V7" s="625" t="s">
        <v>4</v>
      </c>
      <c r="W7" s="626"/>
      <c r="X7" s="626"/>
      <c r="Y7" s="626"/>
      <c r="Z7" s="627"/>
      <c r="AA7" s="625" t="s">
        <v>5</v>
      </c>
      <c r="AB7" s="626"/>
      <c r="AC7" s="626"/>
      <c r="AD7" s="627"/>
      <c r="AE7" s="625" t="s">
        <v>6</v>
      </c>
      <c r="AF7" s="626"/>
      <c r="AG7" s="626"/>
      <c r="AH7" s="627"/>
      <c r="AI7" s="625" t="s">
        <v>7</v>
      </c>
      <c r="AJ7" s="626"/>
      <c r="AK7" s="626"/>
      <c r="AL7" s="627"/>
      <c r="AM7" s="625" t="s">
        <v>8</v>
      </c>
      <c r="AN7" s="626"/>
      <c r="AO7" s="626"/>
      <c r="AP7" s="626"/>
      <c r="AQ7" s="627"/>
      <c r="AR7" s="625" t="s">
        <v>9</v>
      </c>
      <c r="AS7" s="626"/>
      <c r="AT7" s="626"/>
      <c r="AU7" s="627"/>
      <c r="AV7" s="672" t="s">
        <v>10</v>
      </c>
      <c r="AW7" s="647"/>
      <c r="AX7" s="98" t="s">
        <v>11</v>
      </c>
      <c r="AY7" s="648" t="s">
        <v>34</v>
      </c>
      <c r="AZ7" s="649"/>
      <c r="BA7" s="650"/>
      <c r="BB7" s="648" t="s">
        <v>33</v>
      </c>
      <c r="BC7" s="649"/>
      <c r="BD7" s="650"/>
      <c r="BE7" s="675" t="s">
        <v>38</v>
      </c>
    </row>
    <row r="8" spans="1:57" s="2" customFormat="1" ht="15.75" customHeight="1" thickBot="1" x14ac:dyDescent="0.25">
      <c r="A8" s="658"/>
      <c r="B8" s="623"/>
      <c r="C8" s="186" t="s">
        <v>41</v>
      </c>
      <c r="D8" s="20"/>
      <c r="E8" s="21">
        <v>36</v>
      </c>
      <c r="F8" s="21">
        <v>37</v>
      </c>
      <c r="G8" s="21">
        <v>38</v>
      </c>
      <c r="H8" s="22">
        <v>39</v>
      </c>
      <c r="I8" s="20">
        <v>40</v>
      </c>
      <c r="J8" s="21">
        <v>41</v>
      </c>
      <c r="K8" s="21">
        <v>42</v>
      </c>
      <c r="L8" s="163">
        <v>43</v>
      </c>
      <c r="M8" s="178">
        <v>44</v>
      </c>
      <c r="N8" s="174">
        <v>45</v>
      </c>
      <c r="O8" s="174">
        <v>46</v>
      </c>
      <c r="P8" s="174">
        <v>47</v>
      </c>
      <c r="Q8" s="175">
        <v>48</v>
      </c>
      <c r="R8" s="173">
        <v>49</v>
      </c>
      <c r="S8" s="174">
        <v>50</v>
      </c>
      <c r="T8" s="174">
        <v>51</v>
      </c>
      <c r="U8" s="175">
        <v>52</v>
      </c>
      <c r="V8" s="178">
        <v>1</v>
      </c>
      <c r="W8" s="174">
        <v>2</v>
      </c>
      <c r="X8" s="174">
        <v>3</v>
      </c>
      <c r="Y8" s="174">
        <v>4</v>
      </c>
      <c r="Z8" s="289">
        <v>5</v>
      </c>
      <c r="AA8" s="178">
        <v>6</v>
      </c>
      <c r="AB8" s="174">
        <v>7</v>
      </c>
      <c r="AC8" s="174">
        <v>8</v>
      </c>
      <c r="AD8" s="175">
        <v>9</v>
      </c>
      <c r="AE8" s="173">
        <v>10</v>
      </c>
      <c r="AF8" s="174">
        <v>11</v>
      </c>
      <c r="AG8" s="174">
        <v>12</v>
      </c>
      <c r="AH8" s="289">
        <v>13</v>
      </c>
      <c r="AI8" s="178">
        <v>14</v>
      </c>
      <c r="AJ8" s="174">
        <v>15</v>
      </c>
      <c r="AK8" s="174">
        <v>16</v>
      </c>
      <c r="AL8" s="175">
        <v>17</v>
      </c>
      <c r="AM8" s="178">
        <v>18</v>
      </c>
      <c r="AN8" s="174">
        <v>19</v>
      </c>
      <c r="AO8" s="174">
        <v>20</v>
      </c>
      <c r="AP8" s="174">
        <v>21</v>
      </c>
      <c r="AQ8" s="175">
        <v>22</v>
      </c>
      <c r="AR8" s="178">
        <v>23</v>
      </c>
      <c r="AS8" s="174">
        <v>24</v>
      </c>
      <c r="AT8" s="174">
        <v>25</v>
      </c>
      <c r="AU8" s="175">
        <v>26</v>
      </c>
      <c r="AV8" s="310">
        <v>27</v>
      </c>
      <c r="AW8" s="171" t="s">
        <v>30</v>
      </c>
      <c r="AX8" s="327" t="s">
        <v>31</v>
      </c>
      <c r="AY8" s="651"/>
      <c r="AZ8" s="652"/>
      <c r="BA8" s="653"/>
      <c r="BB8" s="651"/>
      <c r="BC8" s="652"/>
      <c r="BD8" s="653"/>
      <c r="BE8" s="676"/>
    </row>
    <row r="9" spans="1:57" s="2" customFormat="1" ht="10.5" customHeight="1" x14ac:dyDescent="0.2">
      <c r="A9" s="658"/>
      <c r="B9" s="673"/>
      <c r="C9" s="23" t="s">
        <v>20</v>
      </c>
      <c r="D9" s="276"/>
      <c r="E9" s="277">
        <v>2</v>
      </c>
      <c r="F9" s="156">
        <v>9</v>
      </c>
      <c r="G9" s="156">
        <v>16</v>
      </c>
      <c r="H9" s="157">
        <v>23</v>
      </c>
      <c r="I9" s="264">
        <v>30</v>
      </c>
      <c r="J9" s="170">
        <v>7</v>
      </c>
      <c r="K9" s="170">
        <v>14</v>
      </c>
      <c r="L9" s="172">
        <v>21</v>
      </c>
      <c r="M9" s="158">
        <v>28</v>
      </c>
      <c r="N9" s="179">
        <v>4</v>
      </c>
      <c r="O9" s="156">
        <v>11</v>
      </c>
      <c r="P9" s="156">
        <v>18</v>
      </c>
      <c r="Q9" s="157">
        <v>25</v>
      </c>
      <c r="R9" s="286">
        <v>2</v>
      </c>
      <c r="S9" s="156">
        <v>9</v>
      </c>
      <c r="T9" s="156">
        <v>16</v>
      </c>
      <c r="U9" s="164">
        <v>23</v>
      </c>
      <c r="V9" s="158">
        <v>30</v>
      </c>
      <c r="W9" s="179">
        <v>6</v>
      </c>
      <c r="X9" s="156">
        <v>13</v>
      </c>
      <c r="Y9" s="156">
        <v>20</v>
      </c>
      <c r="Z9" s="164">
        <v>27</v>
      </c>
      <c r="AA9" s="158">
        <v>3</v>
      </c>
      <c r="AB9" s="156">
        <v>10</v>
      </c>
      <c r="AC9" s="156">
        <v>17</v>
      </c>
      <c r="AD9" s="290">
        <v>24</v>
      </c>
      <c r="AE9" s="286">
        <v>2</v>
      </c>
      <c r="AF9" s="179">
        <v>9</v>
      </c>
      <c r="AG9" s="156">
        <v>16</v>
      </c>
      <c r="AH9" s="164">
        <v>23</v>
      </c>
      <c r="AI9" s="158">
        <v>30</v>
      </c>
      <c r="AJ9" s="156">
        <v>6</v>
      </c>
      <c r="AK9" s="156">
        <v>13</v>
      </c>
      <c r="AL9" s="157">
        <v>20</v>
      </c>
      <c r="AM9" s="158">
        <v>27</v>
      </c>
      <c r="AN9" s="156">
        <v>4</v>
      </c>
      <c r="AO9" s="179">
        <v>11</v>
      </c>
      <c r="AP9" s="156">
        <v>18</v>
      </c>
      <c r="AQ9" s="157">
        <v>25</v>
      </c>
      <c r="AR9" s="158">
        <v>1</v>
      </c>
      <c r="AS9" s="156">
        <v>8</v>
      </c>
      <c r="AT9" s="156">
        <v>15</v>
      </c>
      <c r="AU9" s="157">
        <v>22</v>
      </c>
      <c r="AV9" s="311">
        <v>29</v>
      </c>
      <c r="AW9" s="666" t="s">
        <v>39</v>
      </c>
      <c r="AX9" s="669" t="s">
        <v>40</v>
      </c>
      <c r="AY9" s="651"/>
      <c r="AZ9" s="652"/>
      <c r="BA9" s="653"/>
      <c r="BB9" s="651"/>
      <c r="BC9" s="652"/>
      <c r="BD9" s="653"/>
      <c r="BE9" s="676"/>
    </row>
    <row r="10" spans="1:57" s="2" customFormat="1" ht="10.5" customHeight="1" x14ac:dyDescent="0.2">
      <c r="A10" s="658"/>
      <c r="B10" s="673"/>
      <c r="C10" s="24" t="s">
        <v>21</v>
      </c>
      <c r="D10" s="9"/>
      <c r="E10" s="88">
        <v>3</v>
      </c>
      <c r="F10" s="88">
        <v>10</v>
      </c>
      <c r="G10" s="88">
        <v>17</v>
      </c>
      <c r="H10" s="278">
        <v>24</v>
      </c>
      <c r="I10" s="265">
        <v>1</v>
      </c>
      <c r="J10" s="82">
        <v>8</v>
      </c>
      <c r="K10" s="82">
        <v>15</v>
      </c>
      <c r="L10" s="167">
        <v>22</v>
      </c>
      <c r="M10" s="84">
        <v>29</v>
      </c>
      <c r="N10" s="180">
        <v>5</v>
      </c>
      <c r="O10" s="82">
        <v>12</v>
      </c>
      <c r="P10" s="82">
        <v>19</v>
      </c>
      <c r="Q10" s="83">
        <v>26</v>
      </c>
      <c r="R10" s="265">
        <v>3</v>
      </c>
      <c r="S10" s="82">
        <v>10</v>
      </c>
      <c r="T10" s="82">
        <v>17</v>
      </c>
      <c r="U10" s="167">
        <v>24</v>
      </c>
      <c r="V10" s="84">
        <v>31</v>
      </c>
      <c r="W10" s="176">
        <v>7</v>
      </c>
      <c r="X10" s="82">
        <v>14</v>
      </c>
      <c r="Y10" s="82">
        <v>21</v>
      </c>
      <c r="Z10" s="167">
        <v>28</v>
      </c>
      <c r="AA10" s="84">
        <v>4</v>
      </c>
      <c r="AB10" s="82">
        <v>11</v>
      </c>
      <c r="AC10" s="82">
        <v>18</v>
      </c>
      <c r="AD10" s="83">
        <v>25</v>
      </c>
      <c r="AE10" s="266">
        <v>3</v>
      </c>
      <c r="AF10" s="46">
        <v>10</v>
      </c>
      <c r="AG10" s="46">
        <v>17</v>
      </c>
      <c r="AH10" s="166">
        <v>24</v>
      </c>
      <c r="AI10" s="45">
        <v>31</v>
      </c>
      <c r="AJ10" s="46">
        <v>7</v>
      </c>
      <c r="AK10" s="46">
        <v>14</v>
      </c>
      <c r="AL10" s="10">
        <v>21</v>
      </c>
      <c r="AM10" s="45">
        <v>28</v>
      </c>
      <c r="AN10" s="46">
        <v>5</v>
      </c>
      <c r="AO10" s="46">
        <v>12</v>
      </c>
      <c r="AP10" s="46">
        <v>19</v>
      </c>
      <c r="AQ10" s="10">
        <v>26</v>
      </c>
      <c r="AR10" s="45">
        <v>2</v>
      </c>
      <c r="AS10" s="46">
        <v>9</v>
      </c>
      <c r="AT10" s="46">
        <v>16</v>
      </c>
      <c r="AU10" s="10">
        <v>23</v>
      </c>
      <c r="AV10" s="312">
        <v>30</v>
      </c>
      <c r="AW10" s="667"/>
      <c r="AX10" s="670"/>
      <c r="AY10" s="651"/>
      <c r="AZ10" s="652"/>
      <c r="BA10" s="653"/>
      <c r="BB10" s="651"/>
      <c r="BC10" s="652"/>
      <c r="BD10" s="653"/>
      <c r="BE10" s="676"/>
    </row>
    <row r="11" spans="1:57" s="2" customFormat="1" ht="10.5" customHeight="1" x14ac:dyDescent="0.2">
      <c r="A11" s="658"/>
      <c r="B11" s="673"/>
      <c r="C11" s="24" t="s">
        <v>22</v>
      </c>
      <c r="D11" s="84"/>
      <c r="E11" s="46">
        <v>4</v>
      </c>
      <c r="F11" s="46">
        <v>11</v>
      </c>
      <c r="G11" s="46">
        <v>18</v>
      </c>
      <c r="H11" s="10">
        <v>25</v>
      </c>
      <c r="I11" s="266">
        <v>2</v>
      </c>
      <c r="J11" s="46">
        <v>9</v>
      </c>
      <c r="K11" s="46">
        <v>16</v>
      </c>
      <c r="L11" s="166">
        <v>23</v>
      </c>
      <c r="M11" s="45">
        <v>30</v>
      </c>
      <c r="N11" s="46">
        <v>6</v>
      </c>
      <c r="O11" s="46">
        <v>13</v>
      </c>
      <c r="P11" s="46">
        <v>20</v>
      </c>
      <c r="Q11" s="10">
        <v>27</v>
      </c>
      <c r="R11" s="266">
        <v>4</v>
      </c>
      <c r="S11" s="46">
        <v>11</v>
      </c>
      <c r="T11" s="46">
        <v>18</v>
      </c>
      <c r="U11" s="166">
        <v>25</v>
      </c>
      <c r="V11" s="8">
        <v>1</v>
      </c>
      <c r="W11" s="11">
        <v>8</v>
      </c>
      <c r="X11" s="46">
        <v>15</v>
      </c>
      <c r="Y11" s="46">
        <v>22</v>
      </c>
      <c r="Z11" s="166">
        <v>29</v>
      </c>
      <c r="AA11" s="45">
        <v>5</v>
      </c>
      <c r="AB11" s="46">
        <v>12</v>
      </c>
      <c r="AC11" s="46">
        <v>19</v>
      </c>
      <c r="AD11" s="10">
        <v>26</v>
      </c>
      <c r="AE11" s="265">
        <v>4</v>
      </c>
      <c r="AF11" s="82">
        <v>11</v>
      </c>
      <c r="AG11" s="82">
        <v>18</v>
      </c>
      <c r="AH11" s="167">
        <v>25</v>
      </c>
      <c r="AI11" s="84">
        <v>1</v>
      </c>
      <c r="AJ11" s="82">
        <v>8</v>
      </c>
      <c r="AK11" s="82">
        <v>15</v>
      </c>
      <c r="AL11" s="83">
        <v>22</v>
      </c>
      <c r="AM11" s="84">
        <v>29</v>
      </c>
      <c r="AN11" s="82">
        <v>6</v>
      </c>
      <c r="AO11" s="82">
        <v>13</v>
      </c>
      <c r="AP11" s="82">
        <v>20</v>
      </c>
      <c r="AQ11" s="83">
        <v>27</v>
      </c>
      <c r="AR11" s="84">
        <v>3</v>
      </c>
      <c r="AS11" s="82">
        <v>10</v>
      </c>
      <c r="AT11" s="82">
        <v>17</v>
      </c>
      <c r="AU11" s="83">
        <v>24</v>
      </c>
      <c r="AV11" s="313">
        <v>1</v>
      </c>
      <c r="AW11" s="667"/>
      <c r="AX11" s="670"/>
      <c r="AY11" s="651"/>
      <c r="AZ11" s="652"/>
      <c r="BA11" s="653"/>
      <c r="BB11" s="651"/>
      <c r="BC11" s="652"/>
      <c r="BD11" s="653"/>
      <c r="BE11" s="676"/>
    </row>
    <row r="12" spans="1:57" s="2" customFormat="1" ht="10.5" customHeight="1" x14ac:dyDescent="0.2">
      <c r="A12" s="658"/>
      <c r="B12" s="673"/>
      <c r="C12" s="24" t="s">
        <v>16</v>
      </c>
      <c r="D12" s="45"/>
      <c r="E12" s="6">
        <v>5</v>
      </c>
      <c r="F12" s="6">
        <v>12</v>
      </c>
      <c r="G12" s="6">
        <v>19</v>
      </c>
      <c r="H12" s="83">
        <v>26</v>
      </c>
      <c r="I12" s="265">
        <v>3</v>
      </c>
      <c r="J12" s="82">
        <v>10</v>
      </c>
      <c r="K12" s="82">
        <v>17</v>
      </c>
      <c r="L12" s="167">
        <v>24</v>
      </c>
      <c r="M12" s="5">
        <v>31</v>
      </c>
      <c r="N12" s="6">
        <v>7</v>
      </c>
      <c r="O12" s="6">
        <v>14</v>
      </c>
      <c r="P12" s="6">
        <v>21</v>
      </c>
      <c r="Q12" s="7">
        <v>28</v>
      </c>
      <c r="R12" s="287">
        <v>5</v>
      </c>
      <c r="S12" s="6">
        <v>12</v>
      </c>
      <c r="T12" s="6">
        <v>19</v>
      </c>
      <c r="U12" s="177">
        <v>26</v>
      </c>
      <c r="V12" s="8">
        <v>2</v>
      </c>
      <c r="W12" s="6">
        <v>9</v>
      </c>
      <c r="X12" s="6">
        <v>16</v>
      </c>
      <c r="Y12" s="6">
        <v>23</v>
      </c>
      <c r="Z12" s="177">
        <v>30</v>
      </c>
      <c r="AA12" s="5">
        <v>6</v>
      </c>
      <c r="AB12" s="6">
        <v>13</v>
      </c>
      <c r="AC12" s="6">
        <v>20</v>
      </c>
      <c r="AD12" s="10">
        <v>27</v>
      </c>
      <c r="AE12" s="266">
        <v>5</v>
      </c>
      <c r="AF12" s="46">
        <v>12</v>
      </c>
      <c r="AG12" s="46">
        <v>19</v>
      </c>
      <c r="AH12" s="166">
        <v>26</v>
      </c>
      <c r="AI12" s="45">
        <v>2</v>
      </c>
      <c r="AJ12" s="46">
        <v>9</v>
      </c>
      <c r="AK12" s="46">
        <v>16</v>
      </c>
      <c r="AL12" s="10">
        <v>23</v>
      </c>
      <c r="AM12" s="45">
        <v>30</v>
      </c>
      <c r="AN12" s="46">
        <v>7</v>
      </c>
      <c r="AO12" s="46">
        <v>14</v>
      </c>
      <c r="AP12" s="46">
        <v>21</v>
      </c>
      <c r="AQ12" s="10">
        <v>28</v>
      </c>
      <c r="AR12" s="45">
        <v>4</v>
      </c>
      <c r="AS12" s="46">
        <v>11</v>
      </c>
      <c r="AT12" s="46">
        <v>18</v>
      </c>
      <c r="AU12" s="10">
        <v>25</v>
      </c>
      <c r="AV12" s="314">
        <v>2</v>
      </c>
      <c r="AW12" s="667"/>
      <c r="AX12" s="670"/>
      <c r="AY12" s="651"/>
      <c r="AZ12" s="652"/>
      <c r="BA12" s="653"/>
      <c r="BB12" s="651"/>
      <c r="BC12" s="652"/>
      <c r="BD12" s="653"/>
      <c r="BE12" s="676"/>
    </row>
    <row r="13" spans="1:57" s="2" customFormat="1" ht="10.5" customHeight="1" x14ac:dyDescent="0.2">
      <c r="A13" s="658"/>
      <c r="B13" s="673"/>
      <c r="C13" s="24" t="s">
        <v>17</v>
      </c>
      <c r="D13" s="5"/>
      <c r="E13" s="46">
        <v>6</v>
      </c>
      <c r="F13" s="82">
        <v>13</v>
      </c>
      <c r="G13" s="46">
        <v>20</v>
      </c>
      <c r="H13" s="10">
        <v>27</v>
      </c>
      <c r="I13" s="266">
        <v>4</v>
      </c>
      <c r="J13" s="46">
        <v>11</v>
      </c>
      <c r="K13" s="46">
        <v>18</v>
      </c>
      <c r="L13" s="166">
        <v>25</v>
      </c>
      <c r="M13" s="45">
        <v>1</v>
      </c>
      <c r="N13" s="46">
        <v>8</v>
      </c>
      <c r="O13" s="46">
        <v>15</v>
      </c>
      <c r="P13" s="46">
        <v>22</v>
      </c>
      <c r="Q13" s="10">
        <v>29</v>
      </c>
      <c r="R13" s="266">
        <v>6</v>
      </c>
      <c r="S13" s="46">
        <v>13</v>
      </c>
      <c r="T13" s="46">
        <v>20</v>
      </c>
      <c r="U13" s="166">
        <v>27</v>
      </c>
      <c r="V13" s="8">
        <v>3</v>
      </c>
      <c r="W13" s="6">
        <v>10</v>
      </c>
      <c r="X13" s="46">
        <v>17</v>
      </c>
      <c r="Y13" s="46">
        <v>24</v>
      </c>
      <c r="Z13" s="166">
        <v>31</v>
      </c>
      <c r="AA13" s="45">
        <v>7</v>
      </c>
      <c r="AB13" s="46">
        <v>14</v>
      </c>
      <c r="AC13" s="46">
        <v>21</v>
      </c>
      <c r="AD13" s="10">
        <v>28</v>
      </c>
      <c r="AE13" s="287">
        <v>6</v>
      </c>
      <c r="AF13" s="6">
        <v>13</v>
      </c>
      <c r="AG13" s="6">
        <v>20</v>
      </c>
      <c r="AH13" s="177">
        <v>27</v>
      </c>
      <c r="AI13" s="5">
        <v>3</v>
      </c>
      <c r="AJ13" s="6">
        <v>10</v>
      </c>
      <c r="AK13" s="6">
        <v>17</v>
      </c>
      <c r="AL13" s="7">
        <v>24</v>
      </c>
      <c r="AM13" s="8">
        <v>1</v>
      </c>
      <c r="AN13" s="6">
        <v>8</v>
      </c>
      <c r="AO13" s="6">
        <v>15</v>
      </c>
      <c r="AP13" s="6">
        <v>22</v>
      </c>
      <c r="AQ13" s="7">
        <v>29</v>
      </c>
      <c r="AR13" s="5">
        <v>5</v>
      </c>
      <c r="AS13" s="11">
        <v>12</v>
      </c>
      <c r="AT13" s="6">
        <v>19</v>
      </c>
      <c r="AU13" s="7">
        <v>26</v>
      </c>
      <c r="AV13" s="313">
        <v>3</v>
      </c>
      <c r="AW13" s="667"/>
      <c r="AX13" s="670"/>
      <c r="AY13" s="651"/>
      <c r="AZ13" s="652"/>
      <c r="BA13" s="653"/>
      <c r="BB13" s="651"/>
      <c r="BC13" s="652"/>
      <c r="BD13" s="653"/>
      <c r="BE13" s="676"/>
    </row>
    <row r="14" spans="1:57" s="2" customFormat="1" ht="10.5" customHeight="1" x14ac:dyDescent="0.2">
      <c r="A14" s="658"/>
      <c r="B14" s="673"/>
      <c r="C14" s="24" t="s">
        <v>18</v>
      </c>
      <c r="D14" s="5"/>
      <c r="E14" s="6">
        <v>7</v>
      </c>
      <c r="F14" s="46">
        <v>14</v>
      </c>
      <c r="G14" s="6">
        <v>21</v>
      </c>
      <c r="H14" s="83">
        <v>28</v>
      </c>
      <c r="I14" s="265">
        <v>5</v>
      </c>
      <c r="J14" s="82">
        <v>12</v>
      </c>
      <c r="K14" s="82">
        <v>19</v>
      </c>
      <c r="L14" s="167">
        <v>26</v>
      </c>
      <c r="M14" s="5">
        <v>2</v>
      </c>
      <c r="N14" s="6">
        <v>9</v>
      </c>
      <c r="O14" s="6">
        <v>16</v>
      </c>
      <c r="P14" s="6">
        <v>23</v>
      </c>
      <c r="Q14" s="7">
        <v>30</v>
      </c>
      <c r="R14" s="287">
        <v>7</v>
      </c>
      <c r="S14" s="6">
        <v>14</v>
      </c>
      <c r="T14" s="6">
        <v>21</v>
      </c>
      <c r="U14" s="177">
        <v>28</v>
      </c>
      <c r="V14" s="8">
        <v>4</v>
      </c>
      <c r="W14" s="6">
        <v>11</v>
      </c>
      <c r="X14" s="6">
        <v>18</v>
      </c>
      <c r="Y14" s="6">
        <v>25</v>
      </c>
      <c r="Z14" s="177">
        <v>1</v>
      </c>
      <c r="AA14" s="5">
        <v>8</v>
      </c>
      <c r="AB14" s="6">
        <v>15</v>
      </c>
      <c r="AC14" s="6">
        <v>22</v>
      </c>
      <c r="AD14" s="10">
        <v>29</v>
      </c>
      <c r="AE14" s="266">
        <v>7</v>
      </c>
      <c r="AF14" s="46">
        <v>14</v>
      </c>
      <c r="AG14" s="46">
        <v>21</v>
      </c>
      <c r="AH14" s="166">
        <v>28</v>
      </c>
      <c r="AI14" s="45">
        <v>4</v>
      </c>
      <c r="AJ14" s="46">
        <v>11</v>
      </c>
      <c r="AK14" s="46">
        <v>18</v>
      </c>
      <c r="AL14" s="10">
        <v>25</v>
      </c>
      <c r="AM14" s="45">
        <v>2</v>
      </c>
      <c r="AN14" s="11">
        <v>9</v>
      </c>
      <c r="AO14" s="46">
        <v>16</v>
      </c>
      <c r="AP14" s="46">
        <v>23</v>
      </c>
      <c r="AQ14" s="10">
        <v>30</v>
      </c>
      <c r="AR14" s="45">
        <v>6</v>
      </c>
      <c r="AS14" s="46">
        <v>13</v>
      </c>
      <c r="AT14" s="46">
        <v>20</v>
      </c>
      <c r="AU14" s="10">
        <v>27</v>
      </c>
      <c r="AV14" s="314">
        <v>4</v>
      </c>
      <c r="AW14" s="667"/>
      <c r="AX14" s="670"/>
      <c r="AY14" s="651"/>
      <c r="AZ14" s="652"/>
      <c r="BA14" s="653"/>
      <c r="BB14" s="651"/>
      <c r="BC14" s="652"/>
      <c r="BD14" s="653"/>
      <c r="BE14" s="676"/>
    </row>
    <row r="15" spans="1:57" s="2" customFormat="1" ht="10.5" customHeight="1" thickBot="1" x14ac:dyDescent="0.25">
      <c r="A15" s="658"/>
      <c r="B15" s="673"/>
      <c r="C15" s="85" t="s">
        <v>19</v>
      </c>
      <c r="D15" s="160">
        <v>1</v>
      </c>
      <c r="E15" s="161">
        <v>8</v>
      </c>
      <c r="F15" s="161">
        <v>15</v>
      </c>
      <c r="G15" s="161">
        <v>22</v>
      </c>
      <c r="H15" s="162">
        <v>29</v>
      </c>
      <c r="I15" s="267">
        <v>6</v>
      </c>
      <c r="J15" s="161">
        <v>13</v>
      </c>
      <c r="K15" s="161">
        <v>20</v>
      </c>
      <c r="L15" s="168">
        <v>27</v>
      </c>
      <c r="M15" s="160">
        <v>3</v>
      </c>
      <c r="N15" s="161">
        <v>10</v>
      </c>
      <c r="O15" s="161">
        <v>17</v>
      </c>
      <c r="P15" s="161">
        <v>24</v>
      </c>
      <c r="Q15" s="162">
        <v>1</v>
      </c>
      <c r="R15" s="267">
        <v>8</v>
      </c>
      <c r="S15" s="161">
        <v>15</v>
      </c>
      <c r="T15" s="161">
        <v>22</v>
      </c>
      <c r="U15" s="168">
        <v>29</v>
      </c>
      <c r="V15" s="160">
        <v>5</v>
      </c>
      <c r="W15" s="161">
        <v>12</v>
      </c>
      <c r="X15" s="161">
        <v>19</v>
      </c>
      <c r="Y15" s="161">
        <v>26</v>
      </c>
      <c r="Z15" s="168">
        <v>2</v>
      </c>
      <c r="AA15" s="160">
        <v>9</v>
      </c>
      <c r="AB15" s="161">
        <v>16</v>
      </c>
      <c r="AC15" s="161">
        <v>23</v>
      </c>
      <c r="AD15" s="162">
        <v>1</v>
      </c>
      <c r="AE15" s="267">
        <v>8</v>
      </c>
      <c r="AF15" s="161">
        <v>15</v>
      </c>
      <c r="AG15" s="161">
        <v>22</v>
      </c>
      <c r="AH15" s="168">
        <v>29</v>
      </c>
      <c r="AI15" s="160">
        <v>5</v>
      </c>
      <c r="AJ15" s="161">
        <v>12</v>
      </c>
      <c r="AK15" s="161">
        <v>19</v>
      </c>
      <c r="AL15" s="162">
        <v>26</v>
      </c>
      <c r="AM15" s="160">
        <v>3</v>
      </c>
      <c r="AN15" s="161">
        <v>10</v>
      </c>
      <c r="AO15" s="161">
        <v>17</v>
      </c>
      <c r="AP15" s="161">
        <v>24</v>
      </c>
      <c r="AQ15" s="162">
        <v>31</v>
      </c>
      <c r="AR15" s="160">
        <v>7</v>
      </c>
      <c r="AS15" s="161">
        <v>14</v>
      </c>
      <c r="AT15" s="161">
        <v>21</v>
      </c>
      <c r="AU15" s="162">
        <v>28</v>
      </c>
      <c r="AV15" s="315">
        <v>5</v>
      </c>
      <c r="AW15" s="668"/>
      <c r="AX15" s="671"/>
      <c r="AY15" s="651"/>
      <c r="AZ15" s="652"/>
      <c r="BA15" s="653"/>
      <c r="BB15" s="651"/>
      <c r="BC15" s="652"/>
      <c r="BD15" s="653"/>
      <c r="BE15" s="676"/>
    </row>
    <row r="16" spans="1:57" s="2" customFormat="1" ht="10.5" customHeight="1" thickBot="1" x14ac:dyDescent="0.25">
      <c r="A16" s="658"/>
      <c r="B16" s="673"/>
      <c r="C16" s="67" t="s">
        <v>28</v>
      </c>
      <c r="D16" s="42"/>
      <c r="E16" s="51">
        <v>1</v>
      </c>
      <c r="F16" s="51">
        <v>2</v>
      </c>
      <c r="G16" s="51">
        <v>3</v>
      </c>
      <c r="H16" s="52">
        <v>4</v>
      </c>
      <c r="I16" s="155">
        <v>5</v>
      </c>
      <c r="J16" s="152">
        <v>6</v>
      </c>
      <c r="K16" s="152">
        <v>7</v>
      </c>
      <c r="L16" s="153">
        <v>8</v>
      </c>
      <c r="M16" s="151">
        <v>9</v>
      </c>
      <c r="N16" s="152">
        <v>10</v>
      </c>
      <c r="O16" s="152">
        <v>11</v>
      </c>
      <c r="P16" s="152">
        <v>12</v>
      </c>
      <c r="Q16" s="154">
        <v>13</v>
      </c>
      <c r="R16" s="155">
        <v>14</v>
      </c>
      <c r="S16" s="152">
        <v>15</v>
      </c>
      <c r="T16" s="152">
        <v>16</v>
      </c>
      <c r="U16" s="153">
        <v>17</v>
      </c>
      <c r="V16" s="151">
        <v>18</v>
      </c>
      <c r="W16" s="152">
        <v>19</v>
      </c>
      <c r="X16" s="152">
        <v>20</v>
      </c>
      <c r="Y16" s="152">
        <v>21</v>
      </c>
      <c r="Z16" s="153">
        <v>22</v>
      </c>
      <c r="AA16" s="151">
        <v>23</v>
      </c>
      <c r="AB16" s="152">
        <v>24</v>
      </c>
      <c r="AC16" s="152">
        <v>25</v>
      </c>
      <c r="AD16" s="154">
        <v>26</v>
      </c>
      <c r="AE16" s="155">
        <v>27</v>
      </c>
      <c r="AF16" s="152">
        <v>28</v>
      </c>
      <c r="AG16" s="152">
        <v>29</v>
      </c>
      <c r="AH16" s="153">
        <v>30</v>
      </c>
      <c r="AI16" s="151">
        <v>31</v>
      </c>
      <c r="AJ16" s="152">
        <v>32</v>
      </c>
      <c r="AK16" s="152">
        <v>33</v>
      </c>
      <c r="AL16" s="154">
        <v>34</v>
      </c>
      <c r="AM16" s="151">
        <v>35</v>
      </c>
      <c r="AN16" s="152">
        <v>36</v>
      </c>
      <c r="AO16" s="152">
        <v>37</v>
      </c>
      <c r="AP16" s="152">
        <v>38</v>
      </c>
      <c r="AQ16" s="154">
        <v>39</v>
      </c>
      <c r="AR16" s="151">
        <v>40</v>
      </c>
      <c r="AS16" s="152">
        <v>41</v>
      </c>
      <c r="AT16" s="152">
        <v>42</v>
      </c>
      <c r="AU16" s="154">
        <v>43</v>
      </c>
      <c r="AV16" s="316">
        <v>44</v>
      </c>
      <c r="AW16" s="70" t="s">
        <v>35</v>
      </c>
      <c r="AX16" s="328" t="s">
        <v>36</v>
      </c>
      <c r="AY16" s="651"/>
      <c r="AZ16" s="652"/>
      <c r="BA16" s="653"/>
      <c r="BB16" s="651"/>
      <c r="BC16" s="652"/>
      <c r="BD16" s="653"/>
      <c r="BE16" s="676"/>
    </row>
    <row r="17" spans="1:62" s="2" customFormat="1" ht="12" customHeight="1" x14ac:dyDescent="0.2">
      <c r="A17" s="628"/>
      <c r="B17" s="661"/>
      <c r="C17" s="29" t="s">
        <v>20</v>
      </c>
      <c r="D17" s="104"/>
      <c r="E17" s="130">
        <v>6</v>
      </c>
      <c r="F17" s="130">
        <v>6</v>
      </c>
      <c r="G17" s="130">
        <v>6</v>
      </c>
      <c r="H17" s="131">
        <v>6</v>
      </c>
      <c r="I17" s="268">
        <v>6</v>
      </c>
      <c r="J17" s="130">
        <v>6</v>
      </c>
      <c r="K17" s="130">
        <v>6</v>
      </c>
      <c r="L17" s="188">
        <v>6</v>
      </c>
      <c r="M17" s="104">
        <v>6</v>
      </c>
      <c r="N17" s="189" t="s">
        <v>27</v>
      </c>
      <c r="O17" s="130">
        <v>6</v>
      </c>
      <c r="P17" s="130">
        <v>6</v>
      </c>
      <c r="Q17" s="131">
        <v>6</v>
      </c>
      <c r="R17" s="268">
        <v>6</v>
      </c>
      <c r="S17" s="130">
        <v>6</v>
      </c>
      <c r="T17" s="130">
        <v>6</v>
      </c>
      <c r="U17" s="131">
        <v>6</v>
      </c>
      <c r="V17" s="104">
        <v>6</v>
      </c>
      <c r="W17" s="190" t="s">
        <v>26</v>
      </c>
      <c r="X17" s="190" t="s">
        <v>26</v>
      </c>
      <c r="Y17" s="130">
        <v>6</v>
      </c>
      <c r="Z17" s="188">
        <v>6</v>
      </c>
      <c r="AA17" s="104">
        <v>6</v>
      </c>
      <c r="AB17" s="130">
        <v>6</v>
      </c>
      <c r="AC17" s="130">
        <v>6</v>
      </c>
      <c r="AD17" s="192" t="s">
        <v>27</v>
      </c>
      <c r="AE17" s="268">
        <v>6</v>
      </c>
      <c r="AF17" s="195" t="s">
        <v>27</v>
      </c>
      <c r="AG17" s="130">
        <v>6</v>
      </c>
      <c r="AH17" s="188">
        <v>6</v>
      </c>
      <c r="AI17" s="104">
        <v>6</v>
      </c>
      <c r="AJ17" s="130">
        <v>6</v>
      </c>
      <c r="AK17" s="130">
        <v>6</v>
      </c>
      <c r="AL17" s="131">
        <v>6</v>
      </c>
      <c r="AM17" s="104">
        <v>8</v>
      </c>
      <c r="AN17" s="130">
        <v>8</v>
      </c>
      <c r="AO17" s="189" t="s">
        <v>27</v>
      </c>
      <c r="AP17" s="130">
        <v>6</v>
      </c>
      <c r="AQ17" s="131">
        <v>6</v>
      </c>
      <c r="AR17" s="104">
        <v>6</v>
      </c>
      <c r="AS17" s="130">
        <v>6</v>
      </c>
      <c r="AT17" s="130">
        <v>6</v>
      </c>
      <c r="AU17" s="131">
        <v>6</v>
      </c>
      <c r="AV17" s="317">
        <v>6</v>
      </c>
      <c r="AW17" s="302"/>
      <c r="AX17" s="191"/>
      <c r="AY17" s="99"/>
      <c r="AZ17" s="105"/>
      <c r="BA17" s="106"/>
      <c r="BB17" s="99"/>
      <c r="BC17" s="105"/>
      <c r="BD17" s="106"/>
      <c r="BE17" s="343"/>
    </row>
    <row r="18" spans="1:62" s="2" customFormat="1" ht="11.25" customHeight="1" x14ac:dyDescent="0.2">
      <c r="A18" s="629"/>
      <c r="B18" s="662"/>
      <c r="C18" s="30" t="s">
        <v>21</v>
      </c>
      <c r="D18" s="114"/>
      <c r="E18" s="128">
        <v>6</v>
      </c>
      <c r="F18" s="128">
        <v>6</v>
      </c>
      <c r="G18" s="128">
        <v>6</v>
      </c>
      <c r="H18" s="132">
        <v>6</v>
      </c>
      <c r="I18" s="126">
        <v>6</v>
      </c>
      <c r="J18" s="128">
        <v>6</v>
      </c>
      <c r="K18" s="128">
        <v>6</v>
      </c>
      <c r="L18" s="133">
        <v>6</v>
      </c>
      <c r="M18" s="114">
        <v>6</v>
      </c>
      <c r="N18" s="128">
        <v>6</v>
      </c>
      <c r="O18" s="128">
        <v>6</v>
      </c>
      <c r="P18" s="128">
        <v>6</v>
      </c>
      <c r="Q18" s="132">
        <v>6</v>
      </c>
      <c r="R18" s="126">
        <v>6</v>
      </c>
      <c r="S18" s="128">
        <v>6</v>
      </c>
      <c r="T18" s="128">
        <v>6</v>
      </c>
      <c r="U18" s="132">
        <v>6</v>
      </c>
      <c r="V18" s="100" t="s">
        <v>26</v>
      </c>
      <c r="W18" s="129" t="s">
        <v>26</v>
      </c>
      <c r="X18" s="128">
        <v>6</v>
      </c>
      <c r="Y18" s="128">
        <v>6</v>
      </c>
      <c r="Z18" s="133">
        <v>6</v>
      </c>
      <c r="AA18" s="114">
        <v>6</v>
      </c>
      <c r="AB18" s="128">
        <v>6</v>
      </c>
      <c r="AC18" s="128">
        <v>6</v>
      </c>
      <c r="AD18" s="132">
        <v>6</v>
      </c>
      <c r="AE18" s="126">
        <v>6</v>
      </c>
      <c r="AF18" s="128">
        <v>6</v>
      </c>
      <c r="AG18" s="128">
        <v>6</v>
      </c>
      <c r="AH18" s="133">
        <v>6</v>
      </c>
      <c r="AI18" s="114">
        <v>6</v>
      </c>
      <c r="AJ18" s="128">
        <v>6</v>
      </c>
      <c r="AK18" s="128">
        <v>6</v>
      </c>
      <c r="AL18" s="132">
        <v>6</v>
      </c>
      <c r="AM18" s="114">
        <v>8</v>
      </c>
      <c r="AN18" s="128">
        <v>8</v>
      </c>
      <c r="AO18" s="128">
        <v>8</v>
      </c>
      <c r="AP18" s="128">
        <v>6</v>
      </c>
      <c r="AQ18" s="132">
        <v>6</v>
      </c>
      <c r="AR18" s="114">
        <v>6</v>
      </c>
      <c r="AS18" s="128">
        <v>8</v>
      </c>
      <c r="AT18" s="128">
        <v>6</v>
      </c>
      <c r="AU18" s="132">
        <v>6</v>
      </c>
      <c r="AV18" s="318">
        <v>6</v>
      </c>
      <c r="AW18" s="303"/>
      <c r="AX18" s="107"/>
      <c r="AY18" s="101"/>
      <c r="AZ18" s="108"/>
      <c r="BA18" s="109"/>
      <c r="BB18" s="101"/>
      <c r="BC18" s="108"/>
      <c r="BD18" s="109"/>
      <c r="BE18" s="344"/>
    </row>
    <row r="19" spans="1:62" s="2" customFormat="1" ht="10.5" customHeight="1" x14ac:dyDescent="0.2">
      <c r="A19" s="629"/>
      <c r="B19" s="662"/>
      <c r="C19" s="30" t="s">
        <v>22</v>
      </c>
      <c r="D19" s="114"/>
      <c r="E19" s="128">
        <v>6</v>
      </c>
      <c r="F19" s="128">
        <v>6</v>
      </c>
      <c r="G19" s="128">
        <v>6</v>
      </c>
      <c r="H19" s="132">
        <v>6</v>
      </c>
      <c r="I19" s="126">
        <v>6</v>
      </c>
      <c r="J19" s="128">
        <v>6</v>
      </c>
      <c r="K19" s="128">
        <v>6</v>
      </c>
      <c r="L19" s="133">
        <v>6</v>
      </c>
      <c r="M19" s="114">
        <v>6</v>
      </c>
      <c r="N19" s="128">
        <v>6</v>
      </c>
      <c r="O19" s="128">
        <v>6</v>
      </c>
      <c r="P19" s="128">
        <v>6</v>
      </c>
      <c r="Q19" s="132">
        <v>6</v>
      </c>
      <c r="R19" s="126">
        <v>6</v>
      </c>
      <c r="S19" s="128">
        <v>6</v>
      </c>
      <c r="T19" s="128">
        <v>6</v>
      </c>
      <c r="U19" s="132">
        <v>6</v>
      </c>
      <c r="V19" s="100" t="s">
        <v>26</v>
      </c>
      <c r="W19" s="129" t="s">
        <v>26</v>
      </c>
      <c r="X19" s="128">
        <v>6</v>
      </c>
      <c r="Y19" s="128">
        <v>6</v>
      </c>
      <c r="Z19" s="133">
        <v>6</v>
      </c>
      <c r="AA19" s="114">
        <v>6</v>
      </c>
      <c r="AB19" s="128">
        <v>6</v>
      </c>
      <c r="AC19" s="128">
        <v>6</v>
      </c>
      <c r="AD19" s="132">
        <v>6</v>
      </c>
      <c r="AE19" s="126">
        <v>6</v>
      </c>
      <c r="AF19" s="128">
        <v>8</v>
      </c>
      <c r="AG19" s="128">
        <v>6</v>
      </c>
      <c r="AH19" s="133">
        <v>6</v>
      </c>
      <c r="AI19" s="114">
        <v>6</v>
      </c>
      <c r="AJ19" s="128">
        <v>6</v>
      </c>
      <c r="AK19" s="128">
        <v>6</v>
      </c>
      <c r="AL19" s="132">
        <v>6</v>
      </c>
      <c r="AM19" s="114">
        <v>8</v>
      </c>
      <c r="AN19" s="128">
        <v>8</v>
      </c>
      <c r="AO19" s="128">
        <v>8</v>
      </c>
      <c r="AP19" s="128">
        <v>6</v>
      </c>
      <c r="AQ19" s="132">
        <v>6</v>
      </c>
      <c r="AR19" s="114">
        <v>6</v>
      </c>
      <c r="AS19" s="128">
        <v>8</v>
      </c>
      <c r="AT19" s="128">
        <v>6</v>
      </c>
      <c r="AU19" s="132">
        <v>6</v>
      </c>
      <c r="AV19" s="318"/>
      <c r="AW19" s="303"/>
      <c r="AX19" s="107"/>
      <c r="AY19" s="101"/>
      <c r="AZ19" s="108"/>
      <c r="BA19" s="109"/>
      <c r="BB19" s="101"/>
      <c r="BC19" s="108"/>
      <c r="BD19" s="109"/>
      <c r="BE19" s="344"/>
    </row>
    <row r="20" spans="1:62" s="2" customFormat="1" ht="10.5" customHeight="1" x14ac:dyDescent="0.2">
      <c r="A20" s="629"/>
      <c r="B20" s="662"/>
      <c r="C20" s="30" t="s">
        <v>16</v>
      </c>
      <c r="D20" s="114"/>
      <c r="E20" s="128">
        <v>6</v>
      </c>
      <c r="F20" s="128">
        <v>6</v>
      </c>
      <c r="G20" s="128">
        <v>6</v>
      </c>
      <c r="H20" s="132">
        <v>6</v>
      </c>
      <c r="I20" s="126">
        <v>6</v>
      </c>
      <c r="J20" s="128">
        <v>6</v>
      </c>
      <c r="K20" s="128">
        <v>6</v>
      </c>
      <c r="L20" s="133">
        <v>6</v>
      </c>
      <c r="M20" s="114">
        <v>6</v>
      </c>
      <c r="N20" s="128">
        <v>6</v>
      </c>
      <c r="O20" s="128">
        <v>6</v>
      </c>
      <c r="P20" s="128">
        <v>6</v>
      </c>
      <c r="Q20" s="132">
        <v>6</v>
      </c>
      <c r="R20" s="126">
        <v>6</v>
      </c>
      <c r="S20" s="128">
        <v>6</v>
      </c>
      <c r="T20" s="128">
        <v>6</v>
      </c>
      <c r="U20" s="132">
        <v>6</v>
      </c>
      <c r="V20" s="100" t="s">
        <v>26</v>
      </c>
      <c r="W20" s="129" t="s">
        <v>26</v>
      </c>
      <c r="X20" s="128">
        <v>6</v>
      </c>
      <c r="Y20" s="128">
        <v>6</v>
      </c>
      <c r="Z20" s="133">
        <v>6</v>
      </c>
      <c r="AA20" s="114">
        <v>6</v>
      </c>
      <c r="AB20" s="128">
        <v>6</v>
      </c>
      <c r="AC20" s="128">
        <v>6</v>
      </c>
      <c r="AD20" s="132">
        <v>6</v>
      </c>
      <c r="AE20" s="126">
        <v>6</v>
      </c>
      <c r="AF20" s="128">
        <v>8</v>
      </c>
      <c r="AG20" s="128">
        <v>6</v>
      </c>
      <c r="AH20" s="133">
        <v>6</v>
      </c>
      <c r="AI20" s="114">
        <v>6</v>
      </c>
      <c r="AJ20" s="128">
        <v>6</v>
      </c>
      <c r="AK20" s="128">
        <v>6</v>
      </c>
      <c r="AL20" s="132">
        <v>6</v>
      </c>
      <c r="AM20" s="114">
        <v>6</v>
      </c>
      <c r="AN20" s="128">
        <v>6</v>
      </c>
      <c r="AO20" s="128">
        <v>8</v>
      </c>
      <c r="AP20" s="128">
        <v>6</v>
      </c>
      <c r="AQ20" s="132">
        <v>6</v>
      </c>
      <c r="AR20" s="114">
        <v>6</v>
      </c>
      <c r="AS20" s="128">
        <v>8</v>
      </c>
      <c r="AT20" s="128">
        <v>6</v>
      </c>
      <c r="AU20" s="132">
        <v>6</v>
      </c>
      <c r="AV20" s="318"/>
      <c r="AW20" s="303"/>
      <c r="AX20" s="107"/>
      <c r="AY20" s="101"/>
      <c r="AZ20" s="108"/>
      <c r="BA20" s="109"/>
      <c r="BB20" s="101"/>
      <c r="BC20" s="108"/>
      <c r="BD20" s="109"/>
      <c r="BE20" s="344"/>
    </row>
    <row r="21" spans="1:62" s="2" customFormat="1" ht="10.5" customHeight="1" x14ac:dyDescent="0.2">
      <c r="A21" s="629"/>
      <c r="B21" s="662"/>
      <c r="C21" s="30" t="s">
        <v>17</v>
      </c>
      <c r="D21" s="114"/>
      <c r="E21" s="128">
        <v>6</v>
      </c>
      <c r="F21" s="128">
        <v>6</v>
      </c>
      <c r="G21" s="128">
        <v>6</v>
      </c>
      <c r="H21" s="132">
        <v>6</v>
      </c>
      <c r="I21" s="126">
        <v>6</v>
      </c>
      <c r="J21" s="128">
        <v>6</v>
      </c>
      <c r="K21" s="128">
        <v>6</v>
      </c>
      <c r="L21" s="133">
        <v>6</v>
      </c>
      <c r="M21" s="114">
        <v>6</v>
      </c>
      <c r="N21" s="128">
        <v>6</v>
      </c>
      <c r="O21" s="128">
        <v>6</v>
      </c>
      <c r="P21" s="128">
        <v>6</v>
      </c>
      <c r="Q21" s="132">
        <v>6</v>
      </c>
      <c r="R21" s="126">
        <v>6</v>
      </c>
      <c r="S21" s="128">
        <v>6</v>
      </c>
      <c r="T21" s="128">
        <v>6</v>
      </c>
      <c r="U21" s="132">
        <v>6</v>
      </c>
      <c r="V21" s="100" t="s">
        <v>26</v>
      </c>
      <c r="W21" s="129" t="s">
        <v>26</v>
      </c>
      <c r="X21" s="128">
        <v>6</v>
      </c>
      <c r="Y21" s="128">
        <v>6</v>
      </c>
      <c r="Z21" s="133">
        <v>6</v>
      </c>
      <c r="AA21" s="114">
        <v>6</v>
      </c>
      <c r="AB21" s="128">
        <v>6</v>
      </c>
      <c r="AC21" s="128">
        <v>6</v>
      </c>
      <c r="AD21" s="132">
        <v>6</v>
      </c>
      <c r="AE21" s="126">
        <v>6</v>
      </c>
      <c r="AF21" s="128">
        <v>8</v>
      </c>
      <c r="AG21" s="128">
        <v>6</v>
      </c>
      <c r="AH21" s="133">
        <v>6</v>
      </c>
      <c r="AI21" s="114">
        <v>6</v>
      </c>
      <c r="AJ21" s="128">
        <v>6</v>
      </c>
      <c r="AK21" s="128">
        <v>6</v>
      </c>
      <c r="AL21" s="132">
        <v>6</v>
      </c>
      <c r="AM21" s="102" t="s">
        <v>27</v>
      </c>
      <c r="AN21" s="128">
        <v>6</v>
      </c>
      <c r="AO21" s="128">
        <v>6</v>
      </c>
      <c r="AP21" s="128">
        <v>6</v>
      </c>
      <c r="AQ21" s="132">
        <v>6</v>
      </c>
      <c r="AR21" s="114">
        <v>6</v>
      </c>
      <c r="AS21" s="56" t="s">
        <v>27</v>
      </c>
      <c r="AT21" s="128">
        <v>6</v>
      </c>
      <c r="AU21" s="132">
        <v>6</v>
      </c>
      <c r="AV21" s="318"/>
      <c r="AW21" s="303"/>
      <c r="AX21" s="107"/>
      <c r="AY21" s="101"/>
      <c r="AZ21" s="108"/>
      <c r="BA21" s="109"/>
      <c r="BB21" s="101"/>
      <c r="BC21" s="108"/>
      <c r="BD21" s="109"/>
      <c r="BE21" s="344"/>
    </row>
    <row r="22" spans="1:62" s="2" customFormat="1" ht="10.5" customHeight="1" thickBot="1" x14ac:dyDescent="0.25">
      <c r="A22" s="629"/>
      <c r="B22" s="662"/>
      <c r="C22" s="30" t="s">
        <v>18</v>
      </c>
      <c r="D22" s="134"/>
      <c r="E22" s="135">
        <v>6</v>
      </c>
      <c r="F22" s="135">
        <v>6</v>
      </c>
      <c r="G22" s="135">
        <v>6</v>
      </c>
      <c r="H22" s="137">
        <v>6</v>
      </c>
      <c r="I22" s="269">
        <v>6</v>
      </c>
      <c r="J22" s="135">
        <v>6</v>
      </c>
      <c r="K22" s="135">
        <v>6</v>
      </c>
      <c r="L22" s="136">
        <v>6</v>
      </c>
      <c r="M22" s="134">
        <v>6</v>
      </c>
      <c r="N22" s="135">
        <v>6</v>
      </c>
      <c r="O22" s="135">
        <v>6</v>
      </c>
      <c r="P22" s="135">
        <v>6</v>
      </c>
      <c r="Q22" s="137">
        <v>6</v>
      </c>
      <c r="R22" s="269">
        <v>6</v>
      </c>
      <c r="S22" s="135">
        <v>6</v>
      </c>
      <c r="T22" s="135">
        <v>6</v>
      </c>
      <c r="U22" s="137">
        <v>6</v>
      </c>
      <c r="V22" s="103" t="s">
        <v>26</v>
      </c>
      <c r="W22" s="138" t="s">
        <v>26</v>
      </c>
      <c r="X22" s="135">
        <v>6</v>
      </c>
      <c r="Y22" s="135">
        <v>6</v>
      </c>
      <c r="Z22" s="136">
        <v>6</v>
      </c>
      <c r="AA22" s="115">
        <v>6</v>
      </c>
      <c r="AB22" s="193">
        <v>6</v>
      </c>
      <c r="AC22" s="193">
        <v>6</v>
      </c>
      <c r="AD22" s="194">
        <v>6</v>
      </c>
      <c r="AE22" s="127">
        <v>6</v>
      </c>
      <c r="AF22" s="135">
        <v>6</v>
      </c>
      <c r="AG22" s="135">
        <v>6</v>
      </c>
      <c r="AH22" s="136">
        <v>6</v>
      </c>
      <c r="AI22" s="134">
        <v>6</v>
      </c>
      <c r="AJ22" s="135">
        <v>6</v>
      </c>
      <c r="AK22" s="135">
        <v>6</v>
      </c>
      <c r="AL22" s="137">
        <v>6</v>
      </c>
      <c r="AM22" s="115">
        <v>6</v>
      </c>
      <c r="AN22" s="196" t="s">
        <v>27</v>
      </c>
      <c r="AO22" s="193">
        <v>6</v>
      </c>
      <c r="AP22" s="193">
        <v>6</v>
      </c>
      <c r="AQ22" s="194">
        <v>6</v>
      </c>
      <c r="AR22" s="115">
        <v>6</v>
      </c>
      <c r="AS22" s="193">
        <v>6</v>
      </c>
      <c r="AT22" s="193">
        <v>6</v>
      </c>
      <c r="AU22" s="194">
        <v>6</v>
      </c>
      <c r="AV22" s="319"/>
      <c r="AW22" s="304"/>
      <c r="AX22" s="110"/>
      <c r="AY22" s="111"/>
      <c r="AZ22" s="112"/>
      <c r="BA22" s="113"/>
      <c r="BB22" s="111"/>
      <c r="BC22" s="112"/>
      <c r="BD22" s="113"/>
      <c r="BE22" s="345"/>
    </row>
    <row r="23" spans="1:62" s="2" customFormat="1" ht="10.5" customHeight="1" thickBot="1" x14ac:dyDescent="0.25">
      <c r="A23" s="629"/>
      <c r="B23" s="662"/>
      <c r="C23" s="31" t="s">
        <v>19</v>
      </c>
      <c r="D23" s="86" t="s">
        <v>25</v>
      </c>
      <c r="E23" s="121" t="s">
        <v>25</v>
      </c>
      <c r="F23" s="121" t="s">
        <v>25</v>
      </c>
      <c r="G23" s="121" t="s">
        <v>25</v>
      </c>
      <c r="H23" s="122" t="s">
        <v>25</v>
      </c>
      <c r="I23" s="123" t="s">
        <v>25</v>
      </c>
      <c r="J23" s="121" t="s">
        <v>25</v>
      </c>
      <c r="K23" s="121" t="s">
        <v>25</v>
      </c>
      <c r="L23" s="124" t="s">
        <v>25</v>
      </c>
      <c r="M23" s="86" t="s">
        <v>25</v>
      </c>
      <c r="N23" s="121" t="s">
        <v>25</v>
      </c>
      <c r="O23" s="121" t="s">
        <v>25</v>
      </c>
      <c r="P23" s="121" t="s">
        <v>25</v>
      </c>
      <c r="Q23" s="122" t="s">
        <v>25</v>
      </c>
      <c r="R23" s="123" t="s">
        <v>25</v>
      </c>
      <c r="S23" s="121" t="s">
        <v>25</v>
      </c>
      <c r="T23" s="121" t="s">
        <v>25</v>
      </c>
      <c r="U23" s="122" t="s">
        <v>25</v>
      </c>
      <c r="V23" s="139" t="s">
        <v>26</v>
      </c>
      <c r="W23" s="140" t="s">
        <v>26</v>
      </c>
      <c r="X23" s="121" t="s">
        <v>25</v>
      </c>
      <c r="Y23" s="121" t="s">
        <v>25</v>
      </c>
      <c r="Z23" s="124" t="s">
        <v>25</v>
      </c>
      <c r="AA23" s="86" t="s">
        <v>25</v>
      </c>
      <c r="AB23" s="121" t="s">
        <v>25</v>
      </c>
      <c r="AC23" s="121" t="s">
        <v>25</v>
      </c>
      <c r="AD23" s="122" t="s">
        <v>25</v>
      </c>
      <c r="AE23" s="123" t="s">
        <v>25</v>
      </c>
      <c r="AF23" s="121" t="s">
        <v>25</v>
      </c>
      <c r="AG23" s="121" t="s">
        <v>25</v>
      </c>
      <c r="AH23" s="124" t="s">
        <v>25</v>
      </c>
      <c r="AI23" s="86" t="s">
        <v>25</v>
      </c>
      <c r="AJ23" s="121" t="s">
        <v>25</v>
      </c>
      <c r="AK23" s="121" t="s">
        <v>25</v>
      </c>
      <c r="AL23" s="122" t="s">
        <v>25</v>
      </c>
      <c r="AM23" s="86" t="s">
        <v>25</v>
      </c>
      <c r="AN23" s="121" t="s">
        <v>25</v>
      </c>
      <c r="AO23" s="121" t="s">
        <v>25</v>
      </c>
      <c r="AP23" s="121" t="s">
        <v>25</v>
      </c>
      <c r="AQ23" s="122" t="s">
        <v>25</v>
      </c>
      <c r="AR23" s="149" t="s">
        <v>25</v>
      </c>
      <c r="AS23" s="145" t="s">
        <v>25</v>
      </c>
      <c r="AT23" s="145" t="s">
        <v>25</v>
      </c>
      <c r="AU23" s="146" t="s">
        <v>25</v>
      </c>
      <c r="AV23" s="320" t="s">
        <v>25</v>
      </c>
      <c r="AW23" s="305"/>
      <c r="AX23" s="87"/>
      <c r="AY23" s="71"/>
      <c r="AZ23" s="72"/>
      <c r="BA23" s="73"/>
      <c r="BB23" s="71"/>
      <c r="BC23" s="72"/>
      <c r="BD23" s="73"/>
      <c r="BE23" s="346"/>
    </row>
    <row r="24" spans="1:62" s="2" customFormat="1" ht="10.5" customHeight="1" thickBot="1" x14ac:dyDescent="0.25">
      <c r="A24" s="198"/>
      <c r="B24" s="150"/>
      <c r="C24" s="125" t="s">
        <v>37</v>
      </c>
      <c r="D24" s="120">
        <f>SUM(D17:D22)</f>
        <v>0</v>
      </c>
      <c r="E24" s="119">
        <f t="shared" ref="E24:AV24" si="0">SUM(E17:E22)</f>
        <v>36</v>
      </c>
      <c r="F24" s="119">
        <f t="shared" si="0"/>
        <v>36</v>
      </c>
      <c r="G24" s="119">
        <f t="shared" si="0"/>
        <v>36</v>
      </c>
      <c r="H24" s="142">
        <f t="shared" si="0"/>
        <v>36</v>
      </c>
      <c r="I24" s="270">
        <f t="shared" si="0"/>
        <v>36</v>
      </c>
      <c r="J24" s="119">
        <f t="shared" si="0"/>
        <v>36</v>
      </c>
      <c r="K24" s="119">
        <f t="shared" si="0"/>
        <v>36</v>
      </c>
      <c r="L24" s="144">
        <f t="shared" si="0"/>
        <v>36</v>
      </c>
      <c r="M24" s="120">
        <f t="shared" si="0"/>
        <v>36</v>
      </c>
      <c r="N24" s="119">
        <f t="shared" si="0"/>
        <v>30</v>
      </c>
      <c r="O24" s="119">
        <f t="shared" si="0"/>
        <v>36</v>
      </c>
      <c r="P24" s="119">
        <f t="shared" si="0"/>
        <v>36</v>
      </c>
      <c r="Q24" s="142">
        <f t="shared" si="0"/>
        <v>36</v>
      </c>
      <c r="R24" s="270">
        <f t="shared" si="0"/>
        <v>36</v>
      </c>
      <c r="S24" s="119">
        <f t="shared" si="0"/>
        <v>36</v>
      </c>
      <c r="T24" s="119">
        <f t="shared" si="0"/>
        <v>36</v>
      </c>
      <c r="U24" s="142">
        <f t="shared" si="0"/>
        <v>36</v>
      </c>
      <c r="V24" s="120">
        <f t="shared" si="0"/>
        <v>6</v>
      </c>
      <c r="W24" s="119">
        <f t="shared" si="0"/>
        <v>0</v>
      </c>
      <c r="X24" s="119">
        <f t="shared" si="0"/>
        <v>30</v>
      </c>
      <c r="Y24" s="119">
        <f t="shared" si="0"/>
        <v>36</v>
      </c>
      <c r="Z24" s="144">
        <f t="shared" si="0"/>
        <v>36</v>
      </c>
      <c r="AA24" s="120">
        <f t="shared" si="0"/>
        <v>36</v>
      </c>
      <c r="AB24" s="119">
        <f t="shared" si="0"/>
        <v>36</v>
      </c>
      <c r="AC24" s="119">
        <f t="shared" si="0"/>
        <v>36</v>
      </c>
      <c r="AD24" s="142">
        <f t="shared" si="0"/>
        <v>30</v>
      </c>
      <c r="AE24" s="270">
        <f t="shared" si="0"/>
        <v>36</v>
      </c>
      <c r="AF24" s="119">
        <f t="shared" si="0"/>
        <v>36</v>
      </c>
      <c r="AG24" s="119">
        <f t="shared" si="0"/>
        <v>36</v>
      </c>
      <c r="AH24" s="144">
        <f t="shared" si="0"/>
        <v>36</v>
      </c>
      <c r="AI24" s="120">
        <f t="shared" si="0"/>
        <v>36</v>
      </c>
      <c r="AJ24" s="119">
        <f t="shared" si="0"/>
        <v>36</v>
      </c>
      <c r="AK24" s="119">
        <f t="shared" si="0"/>
        <v>36</v>
      </c>
      <c r="AL24" s="142">
        <f t="shared" si="0"/>
        <v>36</v>
      </c>
      <c r="AM24" s="120">
        <f t="shared" si="0"/>
        <v>36</v>
      </c>
      <c r="AN24" s="119">
        <f t="shared" si="0"/>
        <v>36</v>
      </c>
      <c r="AO24" s="119">
        <f t="shared" si="0"/>
        <v>36</v>
      </c>
      <c r="AP24" s="119">
        <f t="shared" si="0"/>
        <v>36</v>
      </c>
      <c r="AQ24" s="142">
        <f t="shared" si="0"/>
        <v>36</v>
      </c>
      <c r="AR24" s="120">
        <f t="shared" si="0"/>
        <v>36</v>
      </c>
      <c r="AS24" s="119">
        <f t="shared" si="0"/>
        <v>36</v>
      </c>
      <c r="AT24" s="119">
        <f t="shared" si="0"/>
        <v>36</v>
      </c>
      <c r="AU24" s="142">
        <f t="shared" si="0"/>
        <v>36</v>
      </c>
      <c r="AV24" s="321">
        <f t="shared" si="0"/>
        <v>12</v>
      </c>
      <c r="AW24" s="306"/>
      <c r="AX24" s="221"/>
      <c r="AY24" s="250"/>
      <c r="AZ24" s="12"/>
      <c r="BA24" s="251">
        <f>SUM(D24:AV24)</f>
        <v>1476</v>
      </c>
      <c r="BB24" s="250"/>
      <c r="BC24" s="12"/>
      <c r="BD24" s="251">
        <v>1476</v>
      </c>
      <c r="BE24" s="347"/>
    </row>
    <row r="25" spans="1:62" s="2" customFormat="1" ht="6" customHeight="1" thickBot="1" x14ac:dyDescent="0.25">
      <c r="A25" s="248"/>
      <c r="B25" s="64"/>
      <c r="C25" s="65"/>
      <c r="D25" s="233"/>
      <c r="E25" s="234"/>
      <c r="F25" s="234"/>
      <c r="G25" s="234"/>
      <c r="H25" s="235"/>
      <c r="I25" s="236"/>
      <c r="J25" s="234"/>
      <c r="K25" s="234"/>
      <c r="L25" s="239"/>
      <c r="M25" s="233"/>
      <c r="N25" s="234"/>
      <c r="O25" s="234"/>
      <c r="P25" s="234"/>
      <c r="Q25" s="235"/>
      <c r="R25" s="236"/>
      <c r="S25" s="234"/>
      <c r="T25" s="234"/>
      <c r="U25" s="237"/>
      <c r="V25" s="238"/>
      <c r="W25" s="234"/>
      <c r="X25" s="234"/>
      <c r="Y25" s="234"/>
      <c r="Z25" s="239"/>
      <c r="AA25" s="233"/>
      <c r="AB25" s="234"/>
      <c r="AC25" s="234"/>
      <c r="AD25" s="237"/>
      <c r="AE25" s="236"/>
      <c r="AF25" s="234"/>
      <c r="AG25" s="234"/>
      <c r="AH25" s="239"/>
      <c r="AI25" s="233"/>
      <c r="AJ25" s="234"/>
      <c r="AK25" s="234"/>
      <c r="AL25" s="235"/>
      <c r="AM25" s="233"/>
      <c r="AN25" s="234"/>
      <c r="AO25" s="234"/>
      <c r="AP25" s="234"/>
      <c r="AQ25" s="240"/>
      <c r="AR25" s="241"/>
      <c r="AS25" s="242"/>
      <c r="AT25" s="234"/>
      <c r="AU25" s="235"/>
      <c r="AV25" s="375"/>
      <c r="AW25" s="382"/>
      <c r="AX25" s="397"/>
      <c r="AY25" s="421"/>
      <c r="AZ25" s="422"/>
      <c r="BA25" s="423"/>
      <c r="BB25" s="421"/>
      <c r="BC25" s="422"/>
      <c r="BD25" s="423"/>
      <c r="BE25" s="433"/>
    </row>
    <row r="26" spans="1:62" s="2" customFormat="1" ht="12" customHeight="1" x14ac:dyDescent="0.2">
      <c r="A26" s="628" t="s">
        <v>12</v>
      </c>
      <c r="B26" s="644" t="s">
        <v>42</v>
      </c>
      <c r="C26" s="29" t="s">
        <v>20</v>
      </c>
      <c r="D26" s="223"/>
      <c r="E26" s="253" t="s">
        <v>24</v>
      </c>
      <c r="F26" s="253" t="s">
        <v>24</v>
      </c>
      <c r="G26" s="253" t="s">
        <v>24</v>
      </c>
      <c r="H26" s="254" t="s">
        <v>24</v>
      </c>
      <c r="I26" s="271" t="s">
        <v>24</v>
      </c>
      <c r="J26" s="253" t="s">
        <v>24</v>
      </c>
      <c r="K26" s="253" t="s">
        <v>24</v>
      </c>
      <c r="L26" s="281" t="s">
        <v>24</v>
      </c>
      <c r="M26" s="223" t="s">
        <v>24</v>
      </c>
      <c r="N26" s="224" t="s">
        <v>27</v>
      </c>
      <c r="O26" s="253" t="s">
        <v>24</v>
      </c>
      <c r="P26" s="253" t="s">
        <v>24</v>
      </c>
      <c r="Q26" s="254" t="s">
        <v>24</v>
      </c>
      <c r="R26" s="271" t="s">
        <v>24</v>
      </c>
      <c r="S26" s="253" t="s">
        <v>24</v>
      </c>
      <c r="T26" s="253" t="s">
        <v>24</v>
      </c>
      <c r="U26" s="254" t="s">
        <v>24</v>
      </c>
      <c r="V26" s="254" t="s">
        <v>24</v>
      </c>
      <c r="W26" s="225" t="s">
        <v>26</v>
      </c>
      <c r="X26" s="225" t="s">
        <v>26</v>
      </c>
      <c r="Y26" s="253" t="s">
        <v>24</v>
      </c>
      <c r="Z26" s="281" t="s">
        <v>24</v>
      </c>
      <c r="AA26" s="223" t="s">
        <v>24</v>
      </c>
      <c r="AB26" s="253" t="s">
        <v>24</v>
      </c>
      <c r="AC26" s="253" t="s">
        <v>24</v>
      </c>
      <c r="AD26" s="226" t="s">
        <v>27</v>
      </c>
      <c r="AE26" s="271" t="s">
        <v>24</v>
      </c>
      <c r="AF26" s="227" t="s">
        <v>27</v>
      </c>
      <c r="AG26" s="253" t="s">
        <v>24</v>
      </c>
      <c r="AH26" s="281" t="s">
        <v>24</v>
      </c>
      <c r="AI26" s="223" t="s">
        <v>24</v>
      </c>
      <c r="AJ26" s="253" t="s">
        <v>24</v>
      </c>
      <c r="AK26" s="253" t="s">
        <v>24</v>
      </c>
      <c r="AL26" s="254" t="s">
        <v>24</v>
      </c>
      <c r="AM26" s="223" t="s">
        <v>24</v>
      </c>
      <c r="AN26" s="253" t="s">
        <v>24</v>
      </c>
      <c r="AO26" s="224" t="s">
        <v>27</v>
      </c>
      <c r="AP26" s="253" t="s">
        <v>24</v>
      </c>
      <c r="AQ26" s="254" t="s">
        <v>24</v>
      </c>
      <c r="AR26" s="297" t="s">
        <v>24</v>
      </c>
      <c r="AS26" s="255" t="s">
        <v>32</v>
      </c>
      <c r="AT26" s="255" t="s">
        <v>32</v>
      </c>
      <c r="AU26" s="391" t="s">
        <v>32</v>
      </c>
      <c r="AV26" s="395" t="s">
        <v>29</v>
      </c>
      <c r="AW26" s="386"/>
      <c r="AX26" s="386"/>
      <c r="AY26" s="74" t="s">
        <v>23</v>
      </c>
      <c r="AZ26" s="3">
        <f>COUNTIF(D26:AV32,"уп")</f>
        <v>18</v>
      </c>
      <c r="BA26" s="430">
        <f>SUM(AZ26*6)</f>
        <v>108</v>
      </c>
      <c r="BB26" s="26" t="s">
        <v>23</v>
      </c>
      <c r="BC26" s="3"/>
      <c r="BD26" s="430">
        <v>108</v>
      </c>
      <c r="BE26" s="75">
        <f>SUM(BA26-BD26)</f>
        <v>0</v>
      </c>
    </row>
    <row r="27" spans="1:62" s="2" customFormat="1" ht="11.25" customHeight="1" x14ac:dyDescent="0.2">
      <c r="A27" s="629"/>
      <c r="B27" s="645"/>
      <c r="C27" s="30" t="s">
        <v>21</v>
      </c>
      <c r="D27" s="17"/>
      <c r="E27" s="18" t="s">
        <v>24</v>
      </c>
      <c r="F27" s="18" t="s">
        <v>24</v>
      </c>
      <c r="G27" s="18" t="s">
        <v>24</v>
      </c>
      <c r="H27" s="19" t="s">
        <v>24</v>
      </c>
      <c r="I27" s="48" t="s">
        <v>24</v>
      </c>
      <c r="J27" s="18" t="s">
        <v>24</v>
      </c>
      <c r="K27" s="18" t="s">
        <v>24</v>
      </c>
      <c r="L27" s="33" t="s">
        <v>24</v>
      </c>
      <c r="M27" s="17" t="s">
        <v>24</v>
      </c>
      <c r="N27" s="18" t="s">
        <v>24</v>
      </c>
      <c r="O27" s="18" t="s">
        <v>24</v>
      </c>
      <c r="P27" s="18" t="s">
        <v>24</v>
      </c>
      <c r="Q27" s="19" t="s">
        <v>24</v>
      </c>
      <c r="R27" s="48" t="s">
        <v>24</v>
      </c>
      <c r="S27" s="18" t="s">
        <v>24</v>
      </c>
      <c r="T27" s="18" t="s">
        <v>24</v>
      </c>
      <c r="U27" s="19" t="s">
        <v>24</v>
      </c>
      <c r="V27" s="36" t="s">
        <v>26</v>
      </c>
      <c r="W27" s="34" t="s">
        <v>26</v>
      </c>
      <c r="X27" s="18" t="s">
        <v>24</v>
      </c>
      <c r="Y27" s="18" t="s">
        <v>24</v>
      </c>
      <c r="Z27" s="33" t="s">
        <v>24</v>
      </c>
      <c r="AA27" s="17" t="s">
        <v>24</v>
      </c>
      <c r="AB27" s="18" t="s">
        <v>24</v>
      </c>
      <c r="AC27" s="18" t="s">
        <v>24</v>
      </c>
      <c r="AD27" s="19" t="s">
        <v>24</v>
      </c>
      <c r="AE27" s="48" t="s">
        <v>24</v>
      </c>
      <c r="AF27" s="18" t="s">
        <v>24</v>
      </c>
      <c r="AG27" s="18" t="s">
        <v>24</v>
      </c>
      <c r="AH27" s="33" t="s">
        <v>24</v>
      </c>
      <c r="AI27" s="17" t="s">
        <v>24</v>
      </c>
      <c r="AJ27" s="18" t="s">
        <v>24</v>
      </c>
      <c r="AK27" s="18" t="s">
        <v>24</v>
      </c>
      <c r="AL27" s="19" t="s">
        <v>24</v>
      </c>
      <c r="AM27" s="17" t="s">
        <v>24</v>
      </c>
      <c r="AN27" s="18" t="s">
        <v>24</v>
      </c>
      <c r="AO27" s="18" t="s">
        <v>24</v>
      </c>
      <c r="AP27" s="18" t="s">
        <v>24</v>
      </c>
      <c r="AQ27" s="19" t="s">
        <v>24</v>
      </c>
      <c r="AR27" s="294" t="s">
        <v>32</v>
      </c>
      <c r="AS27" s="58" t="s">
        <v>32</v>
      </c>
      <c r="AT27" s="58" t="s">
        <v>32</v>
      </c>
      <c r="AU27" s="392" t="s">
        <v>32</v>
      </c>
      <c r="AV27" s="396" t="s">
        <v>29</v>
      </c>
      <c r="AW27" s="387"/>
      <c r="AX27" s="387"/>
      <c r="AY27" s="38" t="s">
        <v>27</v>
      </c>
      <c r="AZ27" s="6">
        <f>COUNTIF(D26:AV32,"п")</f>
        <v>7</v>
      </c>
      <c r="BA27" s="177">
        <f t="shared" ref="BA27:BA28" si="1">SUM(AZ27*6)</f>
        <v>42</v>
      </c>
      <c r="BB27" s="38" t="s">
        <v>27</v>
      </c>
      <c r="BC27" s="6"/>
      <c r="BD27" s="177">
        <v>0</v>
      </c>
      <c r="BE27" s="76">
        <f t="shared" ref="BE27:BE31" si="2">SUM(BA27-BD27)</f>
        <v>42</v>
      </c>
    </row>
    <row r="28" spans="1:62" s="2" customFormat="1" ht="10.5" customHeight="1" x14ac:dyDescent="0.2">
      <c r="A28" s="629"/>
      <c r="B28" s="645"/>
      <c r="C28" s="30" t="s">
        <v>22</v>
      </c>
      <c r="D28" s="17"/>
      <c r="E28" s="25" t="s">
        <v>23</v>
      </c>
      <c r="F28" s="18" t="s">
        <v>24</v>
      </c>
      <c r="G28" s="25" t="s">
        <v>23</v>
      </c>
      <c r="H28" s="19" t="s">
        <v>24</v>
      </c>
      <c r="I28" s="272" t="s">
        <v>23</v>
      </c>
      <c r="J28" s="18" t="s">
        <v>24</v>
      </c>
      <c r="K28" s="25" t="s">
        <v>23</v>
      </c>
      <c r="L28" s="33" t="s">
        <v>24</v>
      </c>
      <c r="M28" s="27" t="s">
        <v>23</v>
      </c>
      <c r="N28" s="18" t="s">
        <v>24</v>
      </c>
      <c r="O28" s="25" t="s">
        <v>23</v>
      </c>
      <c r="P28" s="18" t="s">
        <v>24</v>
      </c>
      <c r="Q28" s="28" t="s">
        <v>23</v>
      </c>
      <c r="R28" s="48" t="s">
        <v>24</v>
      </c>
      <c r="S28" s="25" t="s">
        <v>23</v>
      </c>
      <c r="T28" s="18" t="s">
        <v>24</v>
      </c>
      <c r="U28" s="19" t="s">
        <v>24</v>
      </c>
      <c r="V28" s="36" t="s">
        <v>26</v>
      </c>
      <c r="W28" s="34" t="s">
        <v>26</v>
      </c>
      <c r="X28" s="25" t="s">
        <v>23</v>
      </c>
      <c r="Y28" s="18" t="s">
        <v>24</v>
      </c>
      <c r="Z28" s="283" t="s">
        <v>23</v>
      </c>
      <c r="AA28" s="17" t="s">
        <v>24</v>
      </c>
      <c r="AB28" s="25" t="s">
        <v>23</v>
      </c>
      <c r="AC28" s="18" t="s">
        <v>24</v>
      </c>
      <c r="AD28" s="28" t="s">
        <v>23</v>
      </c>
      <c r="AE28" s="48" t="s">
        <v>24</v>
      </c>
      <c r="AF28" s="25" t="s">
        <v>23</v>
      </c>
      <c r="AG28" s="18" t="s">
        <v>24</v>
      </c>
      <c r="AH28" s="283" t="s">
        <v>23</v>
      </c>
      <c r="AI28" s="17" t="s">
        <v>24</v>
      </c>
      <c r="AJ28" s="25" t="s">
        <v>23</v>
      </c>
      <c r="AK28" s="18" t="s">
        <v>24</v>
      </c>
      <c r="AL28" s="28" t="s">
        <v>23</v>
      </c>
      <c r="AM28" s="17" t="s">
        <v>24</v>
      </c>
      <c r="AN28" s="25" t="s">
        <v>23</v>
      </c>
      <c r="AO28" s="18" t="s">
        <v>24</v>
      </c>
      <c r="AP28" s="25" t="s">
        <v>23</v>
      </c>
      <c r="AQ28" s="19" t="s">
        <v>24</v>
      </c>
      <c r="AR28" s="294" t="s">
        <v>32</v>
      </c>
      <c r="AS28" s="58" t="s">
        <v>32</v>
      </c>
      <c r="AT28" s="58" t="s">
        <v>32</v>
      </c>
      <c r="AU28" s="393" t="s">
        <v>29</v>
      </c>
      <c r="AV28" s="379"/>
      <c r="AW28" s="387"/>
      <c r="AX28" s="387"/>
      <c r="AY28" s="36" t="s">
        <v>26</v>
      </c>
      <c r="AZ28" s="6">
        <f>COUNTIF(D26:AV32,"к")</f>
        <v>14</v>
      </c>
      <c r="BA28" s="177">
        <f t="shared" si="1"/>
        <v>84</v>
      </c>
      <c r="BB28" s="36" t="s">
        <v>26</v>
      </c>
      <c r="BC28" s="6"/>
      <c r="BD28" s="177">
        <v>84</v>
      </c>
      <c r="BE28" s="76">
        <f t="shared" si="2"/>
        <v>0</v>
      </c>
    </row>
    <row r="29" spans="1:62" s="2" customFormat="1" ht="10.5" customHeight="1" x14ac:dyDescent="0.2">
      <c r="A29" s="629"/>
      <c r="B29" s="645"/>
      <c r="C29" s="30" t="s">
        <v>16</v>
      </c>
      <c r="D29" s="17"/>
      <c r="E29" s="18" t="s">
        <v>24</v>
      </c>
      <c r="F29" s="18" t="s">
        <v>24</v>
      </c>
      <c r="G29" s="18" t="s">
        <v>24</v>
      </c>
      <c r="H29" s="19" t="s">
        <v>24</v>
      </c>
      <c r="I29" s="48" t="s">
        <v>24</v>
      </c>
      <c r="J29" s="18" t="s">
        <v>24</v>
      </c>
      <c r="K29" s="18" t="s">
        <v>24</v>
      </c>
      <c r="L29" s="33" t="s">
        <v>24</v>
      </c>
      <c r="M29" s="17" t="s">
        <v>24</v>
      </c>
      <c r="N29" s="18" t="s">
        <v>24</v>
      </c>
      <c r="O29" s="18" t="s">
        <v>24</v>
      </c>
      <c r="P29" s="18" t="s">
        <v>24</v>
      </c>
      <c r="Q29" s="19" t="s">
        <v>24</v>
      </c>
      <c r="R29" s="48" t="s">
        <v>24</v>
      </c>
      <c r="S29" s="18" t="s">
        <v>24</v>
      </c>
      <c r="T29" s="18" t="s">
        <v>24</v>
      </c>
      <c r="U29" s="19" t="s">
        <v>24</v>
      </c>
      <c r="V29" s="36" t="s">
        <v>26</v>
      </c>
      <c r="W29" s="34" t="s">
        <v>26</v>
      </c>
      <c r="X29" s="18" t="s">
        <v>24</v>
      </c>
      <c r="Y29" s="18" t="s">
        <v>24</v>
      </c>
      <c r="Z29" s="33" t="s">
        <v>24</v>
      </c>
      <c r="AA29" s="17" t="s">
        <v>24</v>
      </c>
      <c r="AB29" s="18" t="s">
        <v>24</v>
      </c>
      <c r="AC29" s="18" t="s">
        <v>24</v>
      </c>
      <c r="AD29" s="19" t="s">
        <v>24</v>
      </c>
      <c r="AE29" s="48" t="s">
        <v>24</v>
      </c>
      <c r="AF29" s="18" t="s">
        <v>24</v>
      </c>
      <c r="AG29" s="18" t="s">
        <v>24</v>
      </c>
      <c r="AH29" s="33" t="s">
        <v>24</v>
      </c>
      <c r="AI29" s="17" t="s">
        <v>24</v>
      </c>
      <c r="AJ29" s="18" t="s">
        <v>24</v>
      </c>
      <c r="AK29" s="18" t="s">
        <v>24</v>
      </c>
      <c r="AL29" s="19" t="s">
        <v>24</v>
      </c>
      <c r="AM29" s="17" t="s">
        <v>24</v>
      </c>
      <c r="AN29" s="18" t="s">
        <v>24</v>
      </c>
      <c r="AO29" s="18" t="s">
        <v>24</v>
      </c>
      <c r="AP29" s="18" t="s">
        <v>24</v>
      </c>
      <c r="AQ29" s="19" t="s">
        <v>24</v>
      </c>
      <c r="AR29" s="294" t="s">
        <v>32</v>
      </c>
      <c r="AS29" s="58" t="s">
        <v>32</v>
      </c>
      <c r="AT29" s="58" t="s">
        <v>32</v>
      </c>
      <c r="AU29" s="393" t="s">
        <v>29</v>
      </c>
      <c r="AV29" s="379"/>
      <c r="AW29" s="387"/>
      <c r="AX29" s="387"/>
      <c r="AY29" s="17" t="s">
        <v>24</v>
      </c>
      <c r="AZ29" s="6">
        <f>COUNTIF($D$26:$AV$32,"то")</f>
        <v>199</v>
      </c>
      <c r="BA29" s="431">
        <f>SUM(AZ29*6)</f>
        <v>1194</v>
      </c>
      <c r="BB29" s="17" t="s">
        <v>24</v>
      </c>
      <c r="BC29" s="6"/>
      <c r="BD29" s="431">
        <v>1224</v>
      </c>
      <c r="BE29" s="76">
        <f t="shared" si="2"/>
        <v>-30</v>
      </c>
      <c r="BH29" s="418"/>
      <c r="BI29" s="418"/>
      <c r="BJ29" s="418"/>
    </row>
    <row r="30" spans="1:62" s="2" customFormat="1" ht="10.5" customHeight="1" x14ac:dyDescent="0.2">
      <c r="A30" s="629"/>
      <c r="B30" s="645"/>
      <c r="C30" s="30" t="s">
        <v>17</v>
      </c>
      <c r="D30" s="17"/>
      <c r="E30" s="18" t="s">
        <v>24</v>
      </c>
      <c r="F30" s="18" t="s">
        <v>24</v>
      </c>
      <c r="G30" s="18" t="s">
        <v>24</v>
      </c>
      <c r="H30" s="19" t="s">
        <v>24</v>
      </c>
      <c r="I30" s="48" t="s">
        <v>24</v>
      </c>
      <c r="J30" s="18" t="s">
        <v>24</v>
      </c>
      <c r="K30" s="18" t="s">
        <v>24</v>
      </c>
      <c r="L30" s="33" t="s">
        <v>24</v>
      </c>
      <c r="M30" s="17" t="s">
        <v>24</v>
      </c>
      <c r="N30" s="18" t="s">
        <v>24</v>
      </c>
      <c r="O30" s="18" t="s">
        <v>24</v>
      </c>
      <c r="P30" s="18" t="s">
        <v>24</v>
      </c>
      <c r="Q30" s="19" t="s">
        <v>24</v>
      </c>
      <c r="R30" s="48" t="s">
        <v>24</v>
      </c>
      <c r="S30" s="18" t="s">
        <v>24</v>
      </c>
      <c r="T30" s="18" t="s">
        <v>24</v>
      </c>
      <c r="U30" s="19" t="s">
        <v>24</v>
      </c>
      <c r="V30" s="36" t="s">
        <v>26</v>
      </c>
      <c r="W30" s="34" t="s">
        <v>26</v>
      </c>
      <c r="X30" s="18" t="s">
        <v>24</v>
      </c>
      <c r="Y30" s="18" t="s">
        <v>24</v>
      </c>
      <c r="Z30" s="33" t="s">
        <v>24</v>
      </c>
      <c r="AA30" s="17" t="s">
        <v>24</v>
      </c>
      <c r="AB30" s="18" t="s">
        <v>24</v>
      </c>
      <c r="AC30" s="18" t="s">
        <v>24</v>
      </c>
      <c r="AD30" s="19" t="s">
        <v>24</v>
      </c>
      <c r="AE30" s="48" t="s">
        <v>24</v>
      </c>
      <c r="AF30" s="18" t="s">
        <v>24</v>
      </c>
      <c r="AG30" s="18" t="s">
        <v>24</v>
      </c>
      <c r="AH30" s="33" t="s">
        <v>24</v>
      </c>
      <c r="AI30" s="17" t="s">
        <v>24</v>
      </c>
      <c r="AJ30" s="18" t="s">
        <v>24</v>
      </c>
      <c r="AK30" s="18" t="s">
        <v>24</v>
      </c>
      <c r="AL30" s="19" t="s">
        <v>24</v>
      </c>
      <c r="AM30" s="102" t="s">
        <v>27</v>
      </c>
      <c r="AN30" s="18" t="s">
        <v>24</v>
      </c>
      <c r="AO30" s="18" t="s">
        <v>24</v>
      </c>
      <c r="AP30" s="18" t="s">
        <v>24</v>
      </c>
      <c r="AQ30" s="19" t="s">
        <v>24</v>
      </c>
      <c r="AR30" s="294" t="s">
        <v>32</v>
      </c>
      <c r="AS30" s="56" t="s">
        <v>27</v>
      </c>
      <c r="AT30" s="58" t="s">
        <v>32</v>
      </c>
      <c r="AU30" s="393" t="s">
        <v>29</v>
      </c>
      <c r="AV30" s="379"/>
      <c r="AW30" s="387"/>
      <c r="AX30" s="387"/>
      <c r="AY30" s="54" t="s">
        <v>29</v>
      </c>
      <c r="AZ30" s="6">
        <f>COUNTIF(D26:AV32,"па")</f>
        <v>6</v>
      </c>
      <c r="BA30" s="177">
        <f>SUM(AZ30*6)</f>
        <v>36</v>
      </c>
      <c r="BB30" s="54" t="s">
        <v>29</v>
      </c>
      <c r="BC30" s="6"/>
      <c r="BD30" s="177">
        <v>36</v>
      </c>
      <c r="BE30" s="76">
        <f t="shared" si="2"/>
        <v>0</v>
      </c>
      <c r="BH30" s="418"/>
      <c r="BI30" s="418"/>
      <c r="BJ30" s="418"/>
    </row>
    <row r="31" spans="1:62" s="2" customFormat="1" ht="10.5" customHeight="1" thickBot="1" x14ac:dyDescent="0.25">
      <c r="A31" s="629"/>
      <c r="B31" s="645"/>
      <c r="C31" s="30" t="s">
        <v>18</v>
      </c>
      <c r="D31" s="17"/>
      <c r="E31" s="18" t="s">
        <v>24</v>
      </c>
      <c r="F31" s="18" t="s">
        <v>24</v>
      </c>
      <c r="G31" s="18" t="s">
        <v>24</v>
      </c>
      <c r="H31" s="19" t="s">
        <v>24</v>
      </c>
      <c r="I31" s="48" t="s">
        <v>24</v>
      </c>
      <c r="J31" s="18" t="s">
        <v>24</v>
      </c>
      <c r="K31" s="18" t="s">
        <v>24</v>
      </c>
      <c r="L31" s="33" t="s">
        <v>24</v>
      </c>
      <c r="M31" s="17" t="s">
        <v>24</v>
      </c>
      <c r="N31" s="18" t="s">
        <v>24</v>
      </c>
      <c r="O31" s="18" t="s">
        <v>24</v>
      </c>
      <c r="P31" s="18" t="s">
        <v>24</v>
      </c>
      <c r="Q31" s="19" t="s">
        <v>24</v>
      </c>
      <c r="R31" s="48" t="s">
        <v>24</v>
      </c>
      <c r="S31" s="18" t="s">
        <v>24</v>
      </c>
      <c r="T31" s="18" t="s">
        <v>24</v>
      </c>
      <c r="U31" s="19" t="s">
        <v>24</v>
      </c>
      <c r="V31" s="36" t="s">
        <v>26</v>
      </c>
      <c r="W31" s="34" t="s">
        <v>26</v>
      </c>
      <c r="X31" s="18" t="s">
        <v>24</v>
      </c>
      <c r="Y31" s="18" t="s">
        <v>24</v>
      </c>
      <c r="Z31" s="33" t="s">
        <v>24</v>
      </c>
      <c r="AA31" s="17" t="s">
        <v>24</v>
      </c>
      <c r="AB31" s="18" t="s">
        <v>24</v>
      </c>
      <c r="AC31" s="18" t="s">
        <v>24</v>
      </c>
      <c r="AD31" s="19" t="s">
        <v>24</v>
      </c>
      <c r="AE31" s="48" t="s">
        <v>24</v>
      </c>
      <c r="AF31" s="18" t="s">
        <v>24</v>
      </c>
      <c r="AG31" s="18" t="s">
        <v>24</v>
      </c>
      <c r="AH31" s="33" t="s">
        <v>24</v>
      </c>
      <c r="AI31" s="17" t="s">
        <v>24</v>
      </c>
      <c r="AJ31" s="18" t="s">
        <v>24</v>
      </c>
      <c r="AK31" s="18" t="s">
        <v>24</v>
      </c>
      <c r="AL31" s="19" t="s">
        <v>24</v>
      </c>
      <c r="AM31" s="17" t="s">
        <v>24</v>
      </c>
      <c r="AN31" s="196" t="s">
        <v>27</v>
      </c>
      <c r="AO31" s="18" t="s">
        <v>24</v>
      </c>
      <c r="AP31" s="18" t="s">
        <v>24</v>
      </c>
      <c r="AQ31" s="19" t="s">
        <v>24</v>
      </c>
      <c r="AR31" s="294" t="s">
        <v>32</v>
      </c>
      <c r="AS31" s="58" t="s">
        <v>32</v>
      </c>
      <c r="AT31" s="58" t="s">
        <v>32</v>
      </c>
      <c r="AU31" s="393" t="s">
        <v>29</v>
      </c>
      <c r="AV31" s="379"/>
      <c r="AW31" s="387"/>
      <c r="AX31" s="387"/>
      <c r="AY31" s="352" t="s">
        <v>32</v>
      </c>
      <c r="AZ31" s="6">
        <f>COUNTIF(D26:AV32,"пп")</f>
        <v>18</v>
      </c>
      <c r="BA31" s="177">
        <f>SUM(AZ31*6)</f>
        <v>108</v>
      </c>
      <c r="BB31" s="352" t="s">
        <v>32</v>
      </c>
      <c r="BC31" s="6"/>
      <c r="BD31" s="177">
        <v>108</v>
      </c>
      <c r="BE31" s="76">
        <f t="shared" si="2"/>
        <v>0</v>
      </c>
      <c r="BH31" s="418"/>
      <c r="BI31" s="201"/>
      <c r="BJ31" s="418"/>
    </row>
    <row r="32" spans="1:62" s="2" customFormat="1" ht="10.5" customHeight="1" thickBot="1" x14ac:dyDescent="0.25">
      <c r="A32" s="630"/>
      <c r="B32" s="660"/>
      <c r="C32" s="97" t="s">
        <v>19</v>
      </c>
      <c r="D32" s="91" t="s">
        <v>25</v>
      </c>
      <c r="E32" s="92" t="s">
        <v>25</v>
      </c>
      <c r="F32" s="92" t="s">
        <v>25</v>
      </c>
      <c r="G32" s="92" t="s">
        <v>25</v>
      </c>
      <c r="H32" s="93" t="s">
        <v>25</v>
      </c>
      <c r="I32" s="94" t="s">
        <v>25</v>
      </c>
      <c r="J32" s="92" t="s">
        <v>25</v>
      </c>
      <c r="K32" s="92" t="s">
        <v>25</v>
      </c>
      <c r="L32" s="95" t="s">
        <v>25</v>
      </c>
      <c r="M32" s="91" t="s">
        <v>25</v>
      </c>
      <c r="N32" s="92" t="s">
        <v>25</v>
      </c>
      <c r="O32" s="92" t="s">
        <v>25</v>
      </c>
      <c r="P32" s="92" t="s">
        <v>25</v>
      </c>
      <c r="Q32" s="93" t="s">
        <v>25</v>
      </c>
      <c r="R32" s="94" t="s">
        <v>25</v>
      </c>
      <c r="S32" s="92" t="s">
        <v>25</v>
      </c>
      <c r="T32" s="92" t="s">
        <v>25</v>
      </c>
      <c r="U32" s="93" t="s">
        <v>25</v>
      </c>
      <c r="V32" s="37" t="s">
        <v>26</v>
      </c>
      <c r="W32" s="49" t="s">
        <v>26</v>
      </c>
      <c r="X32" s="92" t="s">
        <v>25</v>
      </c>
      <c r="Y32" s="92" t="s">
        <v>25</v>
      </c>
      <c r="Z32" s="95" t="s">
        <v>25</v>
      </c>
      <c r="AA32" s="91" t="s">
        <v>25</v>
      </c>
      <c r="AB32" s="92" t="s">
        <v>25</v>
      </c>
      <c r="AC32" s="92" t="s">
        <v>25</v>
      </c>
      <c r="AD32" s="93" t="s">
        <v>25</v>
      </c>
      <c r="AE32" s="94" t="s">
        <v>25</v>
      </c>
      <c r="AF32" s="92" t="s">
        <v>25</v>
      </c>
      <c r="AG32" s="92" t="s">
        <v>25</v>
      </c>
      <c r="AH32" s="95" t="s">
        <v>25</v>
      </c>
      <c r="AI32" s="91" t="s">
        <v>25</v>
      </c>
      <c r="AJ32" s="92" t="s">
        <v>25</v>
      </c>
      <c r="AK32" s="92" t="s">
        <v>25</v>
      </c>
      <c r="AL32" s="93" t="s">
        <v>25</v>
      </c>
      <c r="AM32" s="91" t="s">
        <v>25</v>
      </c>
      <c r="AN32" s="92" t="s">
        <v>25</v>
      </c>
      <c r="AO32" s="92" t="s">
        <v>25</v>
      </c>
      <c r="AP32" s="92" t="s">
        <v>25</v>
      </c>
      <c r="AQ32" s="93" t="s">
        <v>25</v>
      </c>
      <c r="AR32" s="91" t="s">
        <v>25</v>
      </c>
      <c r="AS32" s="92" t="s">
        <v>25</v>
      </c>
      <c r="AT32" s="92" t="s">
        <v>25</v>
      </c>
      <c r="AU32" s="95" t="s">
        <v>25</v>
      </c>
      <c r="AV32" s="381" t="s">
        <v>25</v>
      </c>
      <c r="AW32" s="388"/>
      <c r="AX32" s="388"/>
      <c r="AY32" s="424"/>
      <c r="AZ32" s="425"/>
      <c r="BA32" s="432">
        <f>SUM(BA26,BA29:BA31)</f>
        <v>1446</v>
      </c>
      <c r="BB32" s="424"/>
      <c r="BC32" s="425"/>
      <c r="BD32" s="432">
        <f>SUM(BD26:BD27,BD29:BD31)</f>
        <v>1476</v>
      </c>
      <c r="BE32" s="435">
        <f>SUM(BE26:BE27,BE29:BE31)</f>
        <v>12</v>
      </c>
      <c r="BH32" s="418"/>
      <c r="BI32" s="418"/>
      <c r="BJ32" s="418"/>
    </row>
    <row r="33" spans="1:62" s="2" customFormat="1" ht="6" customHeight="1" thickBot="1" x14ac:dyDescent="0.25">
      <c r="A33" s="249"/>
      <c r="B33" s="231"/>
      <c r="C33" s="232"/>
      <c r="D33" s="233"/>
      <c r="E33" s="234"/>
      <c r="F33" s="234"/>
      <c r="G33" s="234"/>
      <c r="H33" s="235"/>
      <c r="I33" s="236"/>
      <c r="J33" s="234"/>
      <c r="K33" s="234"/>
      <c r="L33" s="239"/>
      <c r="M33" s="233"/>
      <c r="N33" s="234"/>
      <c r="O33" s="234"/>
      <c r="P33" s="234"/>
      <c r="Q33" s="235"/>
      <c r="R33" s="236"/>
      <c r="S33" s="234"/>
      <c r="T33" s="234"/>
      <c r="U33" s="237"/>
      <c r="V33" s="238"/>
      <c r="W33" s="234"/>
      <c r="X33" s="234"/>
      <c r="Y33" s="234"/>
      <c r="Z33" s="239"/>
      <c r="AA33" s="233"/>
      <c r="AB33" s="234"/>
      <c r="AC33" s="234"/>
      <c r="AD33" s="237"/>
      <c r="AE33" s="236"/>
      <c r="AF33" s="234"/>
      <c r="AG33" s="234"/>
      <c r="AH33" s="239"/>
      <c r="AI33" s="233"/>
      <c r="AJ33" s="234"/>
      <c r="AK33" s="234"/>
      <c r="AL33" s="235"/>
      <c r="AM33" s="367"/>
      <c r="AN33" s="356"/>
      <c r="AO33" s="356"/>
      <c r="AP33" s="356"/>
      <c r="AQ33" s="368"/>
      <c r="AR33" s="354"/>
      <c r="AS33" s="355"/>
      <c r="AT33" s="356"/>
      <c r="AU33" s="357"/>
      <c r="AV33" s="326"/>
      <c r="AW33" s="309"/>
      <c r="AX33" s="66"/>
      <c r="AY33" s="427"/>
      <c r="AZ33" s="428"/>
      <c r="BA33" s="429"/>
      <c r="BB33" s="342"/>
      <c r="BC33" s="141"/>
      <c r="BD33" s="187"/>
      <c r="BE33" s="434"/>
      <c r="BH33" s="418"/>
      <c r="BI33" s="418"/>
      <c r="BJ33" s="418"/>
    </row>
    <row r="34" spans="1:62" s="2" customFormat="1" ht="12" customHeight="1" x14ac:dyDescent="0.2">
      <c r="A34" s="629" t="s">
        <v>46</v>
      </c>
      <c r="B34" s="645" t="s">
        <v>47</v>
      </c>
      <c r="C34" s="222" t="s">
        <v>20</v>
      </c>
      <c r="D34" s="223"/>
      <c r="E34" s="213" t="s">
        <v>23</v>
      </c>
      <c r="F34" s="213" t="s">
        <v>23</v>
      </c>
      <c r="G34" s="213" t="s">
        <v>23</v>
      </c>
      <c r="H34" s="279" t="s">
        <v>23</v>
      </c>
      <c r="I34" s="273" t="s">
        <v>23</v>
      </c>
      <c r="J34" s="213" t="s">
        <v>23</v>
      </c>
      <c r="K34" s="213" t="s">
        <v>23</v>
      </c>
      <c r="L34" s="282" t="s">
        <v>23</v>
      </c>
      <c r="M34" s="257" t="s">
        <v>23</v>
      </c>
      <c r="N34" s="224" t="s">
        <v>27</v>
      </c>
      <c r="O34" s="213" t="s">
        <v>23</v>
      </c>
      <c r="P34" s="213" t="s">
        <v>23</v>
      </c>
      <c r="Q34" s="279" t="s">
        <v>23</v>
      </c>
      <c r="R34" s="273" t="s">
        <v>23</v>
      </c>
      <c r="S34" s="213" t="s">
        <v>23</v>
      </c>
      <c r="T34" s="213" t="s">
        <v>23</v>
      </c>
      <c r="U34" s="213" t="s">
        <v>23</v>
      </c>
      <c r="V34" s="213" t="s">
        <v>23</v>
      </c>
      <c r="W34" s="225" t="s">
        <v>26</v>
      </c>
      <c r="X34" s="225" t="s">
        <v>26</v>
      </c>
      <c r="Y34" s="213" t="s">
        <v>23</v>
      </c>
      <c r="Z34" s="282" t="s">
        <v>23</v>
      </c>
      <c r="AA34" s="257" t="s">
        <v>23</v>
      </c>
      <c r="AB34" s="213" t="s">
        <v>23</v>
      </c>
      <c r="AC34" s="213" t="s">
        <v>23</v>
      </c>
      <c r="AD34" s="226" t="s">
        <v>27</v>
      </c>
      <c r="AE34" s="273" t="s">
        <v>23</v>
      </c>
      <c r="AF34" s="227" t="s">
        <v>27</v>
      </c>
      <c r="AG34" s="213" t="s">
        <v>23</v>
      </c>
      <c r="AH34" s="291" t="s">
        <v>32</v>
      </c>
      <c r="AI34" s="293" t="s">
        <v>32</v>
      </c>
      <c r="AJ34" s="228" t="s">
        <v>32</v>
      </c>
      <c r="AK34" s="228" t="s">
        <v>32</v>
      </c>
      <c r="AL34" s="291" t="s">
        <v>32</v>
      </c>
      <c r="AM34" s="360" t="s">
        <v>32</v>
      </c>
      <c r="AN34" s="57" t="s">
        <v>32</v>
      </c>
      <c r="AO34" s="189" t="s">
        <v>27</v>
      </c>
      <c r="AP34" s="57" t="s">
        <v>32</v>
      </c>
      <c r="AQ34" s="370" t="s">
        <v>32</v>
      </c>
      <c r="AR34" s="143" t="s">
        <v>32</v>
      </c>
      <c r="AS34" s="361" t="s">
        <v>29</v>
      </c>
      <c r="AT34" s="362" t="s">
        <v>48</v>
      </c>
      <c r="AU34" s="372" t="s">
        <v>48</v>
      </c>
      <c r="AV34" s="377" t="s">
        <v>48</v>
      </c>
      <c r="AW34" s="386"/>
      <c r="AX34" s="386"/>
      <c r="AY34" s="74" t="s">
        <v>23</v>
      </c>
      <c r="AZ34" s="3">
        <f>COUNTIF(D34:AV41,"уп")</f>
        <v>53</v>
      </c>
      <c r="BA34" s="4">
        <f>SUM(AZ34*6)</f>
        <v>318</v>
      </c>
      <c r="BB34" s="273" t="s">
        <v>23</v>
      </c>
      <c r="BC34" s="212"/>
      <c r="BD34" s="256">
        <v>324</v>
      </c>
      <c r="BE34" s="349">
        <f>SUM(BA34-BD34)</f>
        <v>-6</v>
      </c>
      <c r="BH34" s="418"/>
      <c r="BI34" s="418"/>
      <c r="BJ34" s="418"/>
    </row>
    <row r="35" spans="1:62" s="2" customFormat="1" ht="11.25" customHeight="1" x14ac:dyDescent="0.2">
      <c r="A35" s="629"/>
      <c r="B35" s="645"/>
      <c r="C35" s="30" t="s">
        <v>21</v>
      </c>
      <c r="D35" s="17"/>
      <c r="E35" s="25" t="s">
        <v>23</v>
      </c>
      <c r="F35" s="25" t="s">
        <v>23</v>
      </c>
      <c r="G35" s="25" t="s">
        <v>23</v>
      </c>
      <c r="H35" s="28" t="s">
        <v>23</v>
      </c>
      <c r="I35" s="272" t="s">
        <v>23</v>
      </c>
      <c r="J35" s="25" t="s">
        <v>23</v>
      </c>
      <c r="K35" s="25" t="s">
        <v>23</v>
      </c>
      <c r="L35" s="283" t="s">
        <v>23</v>
      </c>
      <c r="M35" s="27" t="s">
        <v>23</v>
      </c>
      <c r="N35" s="25" t="s">
        <v>23</v>
      </c>
      <c r="O35" s="25" t="s">
        <v>23</v>
      </c>
      <c r="P35" s="25" t="s">
        <v>23</v>
      </c>
      <c r="Q35" s="28" t="s">
        <v>23</v>
      </c>
      <c r="R35" s="272" t="s">
        <v>23</v>
      </c>
      <c r="S35" s="25" t="s">
        <v>23</v>
      </c>
      <c r="T35" s="25" t="s">
        <v>23</v>
      </c>
      <c r="U35" s="25" t="s">
        <v>23</v>
      </c>
      <c r="V35" s="36" t="s">
        <v>26</v>
      </c>
      <c r="W35" s="34" t="s">
        <v>26</v>
      </c>
      <c r="X35" s="25" t="s">
        <v>23</v>
      </c>
      <c r="Y35" s="25" t="s">
        <v>23</v>
      </c>
      <c r="Z35" s="283" t="s">
        <v>23</v>
      </c>
      <c r="AA35" s="27" t="s">
        <v>23</v>
      </c>
      <c r="AB35" s="25" t="s">
        <v>23</v>
      </c>
      <c r="AC35" s="25" t="s">
        <v>23</v>
      </c>
      <c r="AD35" s="28" t="s">
        <v>23</v>
      </c>
      <c r="AE35" s="272" t="s">
        <v>23</v>
      </c>
      <c r="AF35" s="25" t="s">
        <v>23</v>
      </c>
      <c r="AG35" s="25" t="s">
        <v>23</v>
      </c>
      <c r="AH35" s="292" t="s">
        <v>32</v>
      </c>
      <c r="AI35" s="294" t="s">
        <v>32</v>
      </c>
      <c r="AJ35" s="77" t="s">
        <v>32</v>
      </c>
      <c r="AK35" s="77" t="s">
        <v>32</v>
      </c>
      <c r="AL35" s="292" t="s">
        <v>32</v>
      </c>
      <c r="AM35" s="294" t="s">
        <v>32</v>
      </c>
      <c r="AN35" s="58" t="s">
        <v>32</v>
      </c>
      <c r="AO35" s="58" t="s">
        <v>32</v>
      </c>
      <c r="AP35" s="58" t="s">
        <v>32</v>
      </c>
      <c r="AQ35" s="299" t="s">
        <v>32</v>
      </c>
      <c r="AR35" s="334" t="s">
        <v>29</v>
      </c>
      <c r="AS35" s="199" t="s">
        <v>48</v>
      </c>
      <c r="AT35" s="199" t="s">
        <v>48</v>
      </c>
      <c r="AU35" s="373" t="s">
        <v>48</v>
      </c>
      <c r="AV35" s="378" t="s">
        <v>48</v>
      </c>
      <c r="AW35" s="387"/>
      <c r="AX35" s="387"/>
      <c r="AY35" s="38" t="s">
        <v>27</v>
      </c>
      <c r="AZ35" s="6">
        <f>COUNTIF(D34:AV41,"п")</f>
        <v>7</v>
      </c>
      <c r="BA35" s="7">
        <f t="shared" ref="BA35:BA36" si="3">SUM(AZ35*6)</f>
        <v>42</v>
      </c>
      <c r="BB35" s="332" t="s">
        <v>27</v>
      </c>
      <c r="BC35" s="6"/>
      <c r="BD35" s="7">
        <v>0</v>
      </c>
      <c r="BE35" s="350">
        <f t="shared" ref="BE35:BE40" si="4">SUM(BA35-BD35)</f>
        <v>42</v>
      </c>
      <c r="BH35" s="418"/>
      <c r="BI35" s="418"/>
      <c r="BJ35" s="418"/>
    </row>
    <row r="36" spans="1:62" s="2" customFormat="1" ht="10.5" customHeight="1" x14ac:dyDescent="0.2">
      <c r="A36" s="629"/>
      <c r="B36" s="645"/>
      <c r="C36" s="30" t="s">
        <v>22</v>
      </c>
      <c r="D36" s="17"/>
      <c r="E36" s="18" t="s">
        <v>24</v>
      </c>
      <c r="F36" s="18" t="s">
        <v>24</v>
      </c>
      <c r="G36" s="18" t="s">
        <v>24</v>
      </c>
      <c r="H36" s="19" t="s">
        <v>24</v>
      </c>
      <c r="I36" s="48" t="s">
        <v>24</v>
      </c>
      <c r="J36" s="18" t="s">
        <v>24</v>
      </c>
      <c r="K36" s="18" t="s">
        <v>24</v>
      </c>
      <c r="L36" s="33" t="s">
        <v>24</v>
      </c>
      <c r="M36" s="17" t="s">
        <v>24</v>
      </c>
      <c r="N36" s="18" t="s">
        <v>24</v>
      </c>
      <c r="O36" s="18" t="s">
        <v>24</v>
      </c>
      <c r="P36" s="18" t="s">
        <v>24</v>
      </c>
      <c r="Q36" s="19" t="s">
        <v>24</v>
      </c>
      <c r="R36" s="48" t="s">
        <v>24</v>
      </c>
      <c r="S36" s="18" t="s">
        <v>24</v>
      </c>
      <c r="T36" s="18" t="s">
        <v>24</v>
      </c>
      <c r="U36" s="18" t="s">
        <v>24</v>
      </c>
      <c r="V36" s="36" t="s">
        <v>26</v>
      </c>
      <c r="W36" s="34" t="s">
        <v>26</v>
      </c>
      <c r="X36" s="18" t="s">
        <v>24</v>
      </c>
      <c r="Y36" s="18" t="s">
        <v>24</v>
      </c>
      <c r="Z36" s="33" t="s">
        <v>24</v>
      </c>
      <c r="AA36" s="17" t="s">
        <v>24</v>
      </c>
      <c r="AB36" s="18" t="s">
        <v>24</v>
      </c>
      <c r="AC36" s="18" t="s">
        <v>24</v>
      </c>
      <c r="AD36" s="28" t="s">
        <v>23</v>
      </c>
      <c r="AE36" s="48" t="s">
        <v>24</v>
      </c>
      <c r="AF36" s="25" t="s">
        <v>23</v>
      </c>
      <c r="AG36" s="18" t="s">
        <v>24</v>
      </c>
      <c r="AH36" s="292" t="s">
        <v>32</v>
      </c>
      <c r="AI36" s="294" t="s">
        <v>32</v>
      </c>
      <c r="AJ36" s="77" t="s">
        <v>32</v>
      </c>
      <c r="AK36" s="77" t="s">
        <v>32</v>
      </c>
      <c r="AL36" s="292" t="s">
        <v>32</v>
      </c>
      <c r="AM36" s="294" t="s">
        <v>32</v>
      </c>
      <c r="AN36" s="58" t="s">
        <v>32</v>
      </c>
      <c r="AO36" s="58" t="s">
        <v>32</v>
      </c>
      <c r="AP36" s="58" t="s">
        <v>32</v>
      </c>
      <c r="AQ36" s="299" t="s">
        <v>32</v>
      </c>
      <c r="AR36" s="334" t="s">
        <v>29</v>
      </c>
      <c r="AS36" s="199" t="s">
        <v>48</v>
      </c>
      <c r="AT36" s="199" t="s">
        <v>48</v>
      </c>
      <c r="AU36" s="373" t="s">
        <v>48</v>
      </c>
      <c r="AV36" s="379"/>
      <c r="AW36" s="387"/>
      <c r="AX36" s="387"/>
      <c r="AY36" s="36" t="s">
        <v>26</v>
      </c>
      <c r="AZ36" s="6">
        <f>COUNTIF(D34:AV41,"к")</f>
        <v>14</v>
      </c>
      <c r="BA36" s="7">
        <f t="shared" si="3"/>
        <v>84</v>
      </c>
      <c r="BB36" s="333" t="s">
        <v>26</v>
      </c>
      <c r="BC36" s="6"/>
      <c r="BD36" s="7">
        <v>84</v>
      </c>
      <c r="BE36" s="350">
        <f t="shared" si="4"/>
        <v>0</v>
      </c>
      <c r="BH36" s="418"/>
      <c r="BI36" s="418"/>
      <c r="BJ36" s="418"/>
    </row>
    <row r="37" spans="1:62" s="2" customFormat="1" ht="10.5" customHeight="1" x14ac:dyDescent="0.2">
      <c r="A37" s="629"/>
      <c r="B37" s="645"/>
      <c r="C37" s="30" t="s">
        <v>16</v>
      </c>
      <c r="D37" s="17"/>
      <c r="E37" s="18" t="s">
        <v>24</v>
      </c>
      <c r="F37" s="18" t="s">
        <v>24</v>
      </c>
      <c r="G37" s="18" t="s">
        <v>24</v>
      </c>
      <c r="H37" s="19" t="s">
        <v>24</v>
      </c>
      <c r="I37" s="48" t="s">
        <v>24</v>
      </c>
      <c r="J37" s="18" t="s">
        <v>24</v>
      </c>
      <c r="K37" s="18" t="s">
        <v>24</v>
      </c>
      <c r="L37" s="33" t="s">
        <v>24</v>
      </c>
      <c r="M37" s="17" t="s">
        <v>24</v>
      </c>
      <c r="N37" s="18" t="s">
        <v>24</v>
      </c>
      <c r="O37" s="18" t="s">
        <v>24</v>
      </c>
      <c r="P37" s="18" t="s">
        <v>24</v>
      </c>
      <c r="Q37" s="19" t="s">
        <v>24</v>
      </c>
      <c r="R37" s="48" t="s">
        <v>24</v>
      </c>
      <c r="S37" s="18" t="s">
        <v>24</v>
      </c>
      <c r="T37" s="18" t="s">
        <v>24</v>
      </c>
      <c r="U37" s="19" t="s">
        <v>24</v>
      </c>
      <c r="V37" s="36" t="s">
        <v>26</v>
      </c>
      <c r="W37" s="34" t="s">
        <v>26</v>
      </c>
      <c r="X37" s="18" t="s">
        <v>24</v>
      </c>
      <c r="Y37" s="18" t="s">
        <v>24</v>
      </c>
      <c r="Z37" s="33" t="s">
        <v>24</v>
      </c>
      <c r="AA37" s="17" t="s">
        <v>24</v>
      </c>
      <c r="AB37" s="18" t="s">
        <v>24</v>
      </c>
      <c r="AC37" s="18" t="s">
        <v>24</v>
      </c>
      <c r="AD37" s="19" t="s">
        <v>24</v>
      </c>
      <c r="AE37" s="48" t="s">
        <v>24</v>
      </c>
      <c r="AF37" s="18" t="s">
        <v>24</v>
      </c>
      <c r="AG37" s="18" t="s">
        <v>24</v>
      </c>
      <c r="AH37" s="292" t="s">
        <v>32</v>
      </c>
      <c r="AI37" s="294" t="s">
        <v>32</v>
      </c>
      <c r="AJ37" s="77" t="s">
        <v>32</v>
      </c>
      <c r="AK37" s="77" t="s">
        <v>32</v>
      </c>
      <c r="AL37" s="292" t="s">
        <v>32</v>
      </c>
      <c r="AM37" s="294" t="s">
        <v>32</v>
      </c>
      <c r="AN37" s="58" t="s">
        <v>32</v>
      </c>
      <c r="AO37" s="58" t="s">
        <v>32</v>
      </c>
      <c r="AP37" s="58" t="s">
        <v>32</v>
      </c>
      <c r="AQ37" s="299" t="s">
        <v>32</v>
      </c>
      <c r="AR37" s="334" t="s">
        <v>29</v>
      </c>
      <c r="AS37" s="199" t="s">
        <v>48</v>
      </c>
      <c r="AT37" s="199" t="s">
        <v>48</v>
      </c>
      <c r="AU37" s="373" t="s">
        <v>48</v>
      </c>
      <c r="AV37" s="379"/>
      <c r="AW37" s="387"/>
      <c r="AX37" s="387"/>
      <c r="AY37" s="17" t="s">
        <v>24</v>
      </c>
      <c r="AZ37" s="6">
        <f>COUNTIF($E$34:$AW$40,"то")</f>
        <v>105</v>
      </c>
      <c r="BA37" s="53">
        <f>SUM(AZ37*6)</f>
        <v>630</v>
      </c>
      <c r="BB37" s="48" t="s">
        <v>24</v>
      </c>
      <c r="BC37" s="6"/>
      <c r="BD37" s="53">
        <v>648</v>
      </c>
      <c r="BE37" s="350">
        <f t="shared" si="4"/>
        <v>-18</v>
      </c>
      <c r="BH37" s="418"/>
      <c r="BI37" s="418"/>
      <c r="BJ37" s="418"/>
    </row>
    <row r="38" spans="1:62" s="2" customFormat="1" ht="10.5" customHeight="1" x14ac:dyDescent="0.2">
      <c r="A38" s="629"/>
      <c r="B38" s="645"/>
      <c r="C38" s="30" t="s">
        <v>17</v>
      </c>
      <c r="D38" s="17"/>
      <c r="E38" s="18" t="s">
        <v>24</v>
      </c>
      <c r="F38" s="18" t="s">
        <v>24</v>
      </c>
      <c r="G38" s="18" t="s">
        <v>24</v>
      </c>
      <c r="H38" s="19" t="s">
        <v>24</v>
      </c>
      <c r="I38" s="48" t="s">
        <v>24</v>
      </c>
      <c r="J38" s="18" t="s">
        <v>24</v>
      </c>
      <c r="K38" s="18" t="s">
        <v>24</v>
      </c>
      <c r="L38" s="33" t="s">
        <v>24</v>
      </c>
      <c r="M38" s="17" t="s">
        <v>24</v>
      </c>
      <c r="N38" s="18" t="s">
        <v>24</v>
      </c>
      <c r="O38" s="18" t="s">
        <v>24</v>
      </c>
      <c r="P38" s="18" t="s">
        <v>24</v>
      </c>
      <c r="Q38" s="19" t="s">
        <v>24</v>
      </c>
      <c r="R38" s="48" t="s">
        <v>24</v>
      </c>
      <c r="S38" s="18" t="s">
        <v>24</v>
      </c>
      <c r="T38" s="18" t="s">
        <v>24</v>
      </c>
      <c r="U38" s="19" t="s">
        <v>24</v>
      </c>
      <c r="V38" s="36" t="s">
        <v>26</v>
      </c>
      <c r="W38" s="34" t="s">
        <v>26</v>
      </c>
      <c r="X38" s="18" t="s">
        <v>24</v>
      </c>
      <c r="Y38" s="18" t="s">
        <v>24</v>
      </c>
      <c r="Z38" s="33" t="s">
        <v>24</v>
      </c>
      <c r="AA38" s="17" t="s">
        <v>24</v>
      </c>
      <c r="AB38" s="18" t="s">
        <v>24</v>
      </c>
      <c r="AC38" s="18" t="s">
        <v>24</v>
      </c>
      <c r="AD38" s="19" t="s">
        <v>24</v>
      </c>
      <c r="AE38" s="48" t="s">
        <v>24</v>
      </c>
      <c r="AF38" s="18" t="s">
        <v>24</v>
      </c>
      <c r="AG38" s="18" t="s">
        <v>24</v>
      </c>
      <c r="AH38" s="292" t="s">
        <v>32</v>
      </c>
      <c r="AI38" s="294" t="s">
        <v>32</v>
      </c>
      <c r="AJ38" s="77" t="s">
        <v>32</v>
      </c>
      <c r="AK38" s="77" t="s">
        <v>32</v>
      </c>
      <c r="AL38" s="292" t="s">
        <v>32</v>
      </c>
      <c r="AM38" s="102" t="s">
        <v>27</v>
      </c>
      <c r="AN38" s="58" t="s">
        <v>32</v>
      </c>
      <c r="AO38" s="58" t="s">
        <v>32</v>
      </c>
      <c r="AP38" s="58" t="s">
        <v>32</v>
      </c>
      <c r="AQ38" s="299" t="s">
        <v>32</v>
      </c>
      <c r="AR38" s="334" t="s">
        <v>29</v>
      </c>
      <c r="AS38" s="56" t="s">
        <v>27</v>
      </c>
      <c r="AT38" s="199" t="s">
        <v>48</v>
      </c>
      <c r="AU38" s="373" t="s">
        <v>48</v>
      </c>
      <c r="AV38" s="379"/>
      <c r="AW38" s="387"/>
      <c r="AX38" s="387"/>
      <c r="AY38" s="54" t="s">
        <v>29</v>
      </c>
      <c r="AZ38" s="6">
        <f>COUNTIF(D34:AV41,"па")</f>
        <v>6</v>
      </c>
      <c r="BA38" s="7">
        <f t="shared" ref="BA38" si="5">SUM(AZ38*6)</f>
        <v>36</v>
      </c>
      <c r="BB38" s="334" t="s">
        <v>29</v>
      </c>
      <c r="BC38" s="6"/>
      <c r="BD38" s="7">
        <v>36</v>
      </c>
      <c r="BE38" s="350">
        <f t="shared" si="4"/>
        <v>0</v>
      </c>
      <c r="BH38" s="418"/>
      <c r="BI38" s="418"/>
      <c r="BJ38" s="418"/>
    </row>
    <row r="39" spans="1:62" s="2" customFormat="1" ht="10.5" customHeight="1" x14ac:dyDescent="0.2">
      <c r="A39" s="629"/>
      <c r="B39" s="645"/>
      <c r="C39" s="30" t="s">
        <v>18</v>
      </c>
      <c r="D39" s="17"/>
      <c r="E39" s="18" t="s">
        <v>24</v>
      </c>
      <c r="F39" s="18" t="s">
        <v>24</v>
      </c>
      <c r="G39" s="18" t="s">
        <v>24</v>
      </c>
      <c r="H39" s="19" t="s">
        <v>24</v>
      </c>
      <c r="I39" s="48" t="s">
        <v>24</v>
      </c>
      <c r="J39" s="18" t="s">
        <v>24</v>
      </c>
      <c r="K39" s="18" t="s">
        <v>24</v>
      </c>
      <c r="L39" s="33" t="s">
        <v>24</v>
      </c>
      <c r="M39" s="17" t="s">
        <v>24</v>
      </c>
      <c r="N39" s="18" t="s">
        <v>24</v>
      </c>
      <c r="O39" s="18" t="s">
        <v>24</v>
      </c>
      <c r="P39" s="18" t="s">
        <v>24</v>
      </c>
      <c r="Q39" s="19" t="s">
        <v>24</v>
      </c>
      <c r="R39" s="48" t="s">
        <v>24</v>
      </c>
      <c r="S39" s="18" t="s">
        <v>24</v>
      </c>
      <c r="T39" s="18" t="s">
        <v>24</v>
      </c>
      <c r="U39" s="19" t="s">
        <v>24</v>
      </c>
      <c r="V39" s="36" t="s">
        <v>26</v>
      </c>
      <c r="W39" s="34" t="s">
        <v>26</v>
      </c>
      <c r="X39" s="18" t="s">
        <v>24</v>
      </c>
      <c r="Y39" s="18" t="s">
        <v>24</v>
      </c>
      <c r="Z39" s="33" t="s">
        <v>24</v>
      </c>
      <c r="AA39" s="17" t="s">
        <v>24</v>
      </c>
      <c r="AB39" s="18" t="s">
        <v>24</v>
      </c>
      <c r="AC39" s="18" t="s">
        <v>24</v>
      </c>
      <c r="AD39" s="19" t="s">
        <v>24</v>
      </c>
      <c r="AE39" s="48" t="s">
        <v>24</v>
      </c>
      <c r="AF39" s="18" t="s">
        <v>24</v>
      </c>
      <c r="AG39" s="77" t="s">
        <v>32</v>
      </c>
      <c r="AH39" s="292" t="s">
        <v>32</v>
      </c>
      <c r="AI39" s="294" t="s">
        <v>32</v>
      </c>
      <c r="AJ39" s="77" t="s">
        <v>32</v>
      </c>
      <c r="AK39" s="77" t="s">
        <v>32</v>
      </c>
      <c r="AL39" s="292" t="s">
        <v>32</v>
      </c>
      <c r="AM39" s="294" t="s">
        <v>32</v>
      </c>
      <c r="AN39" s="56" t="s">
        <v>27</v>
      </c>
      <c r="AO39" s="58" t="s">
        <v>32</v>
      </c>
      <c r="AP39" s="58" t="s">
        <v>32</v>
      </c>
      <c r="AQ39" s="299" t="s">
        <v>32</v>
      </c>
      <c r="AR39" s="334" t="s">
        <v>29</v>
      </c>
      <c r="AS39" s="199" t="s">
        <v>48</v>
      </c>
      <c r="AT39" s="199" t="s">
        <v>48</v>
      </c>
      <c r="AU39" s="373" t="s">
        <v>48</v>
      </c>
      <c r="AV39" s="379"/>
      <c r="AW39" s="387"/>
      <c r="AX39" s="387"/>
      <c r="AY39" s="352" t="s">
        <v>32</v>
      </c>
      <c r="AZ39" s="6">
        <f>COUNTIF(D34:AV41,"пп")</f>
        <v>59</v>
      </c>
      <c r="BA39" s="7">
        <f>SUM(AZ39*6)</f>
        <v>354</v>
      </c>
      <c r="BB39" s="337" t="s">
        <v>32</v>
      </c>
      <c r="BC39" s="6"/>
      <c r="BD39" s="7">
        <v>360</v>
      </c>
      <c r="BE39" s="350">
        <f t="shared" si="4"/>
        <v>-6</v>
      </c>
      <c r="BH39" s="418"/>
      <c r="BI39" s="201"/>
      <c r="BJ39" s="418"/>
    </row>
    <row r="40" spans="1:62" s="2" customFormat="1" ht="10.5" customHeight="1" x14ac:dyDescent="0.2">
      <c r="A40" s="629"/>
      <c r="B40" s="645"/>
      <c r="C40" s="200"/>
      <c r="D40" s="214"/>
      <c r="E40" s="215"/>
      <c r="F40" s="215"/>
      <c r="G40" s="215"/>
      <c r="H40" s="216"/>
      <c r="I40" s="274"/>
      <c r="J40" s="215"/>
      <c r="K40" s="215"/>
      <c r="L40" s="284"/>
      <c r="M40" s="214"/>
      <c r="N40" s="215"/>
      <c r="O40" s="215"/>
      <c r="P40" s="215"/>
      <c r="Q40" s="216"/>
      <c r="R40" s="274"/>
      <c r="S40" s="215"/>
      <c r="T40" s="215"/>
      <c r="U40" s="216"/>
      <c r="V40" s="217"/>
      <c r="W40" s="218"/>
      <c r="X40" s="215"/>
      <c r="Y40" s="215"/>
      <c r="Z40" s="284"/>
      <c r="AA40" s="214"/>
      <c r="AB40" s="215"/>
      <c r="AC40" s="215"/>
      <c r="AD40" s="216"/>
      <c r="AE40" s="274"/>
      <c r="AF40" s="215"/>
      <c r="AG40" s="215"/>
      <c r="AH40" s="284"/>
      <c r="AI40" s="295"/>
      <c r="AJ40" s="219"/>
      <c r="AK40" s="219"/>
      <c r="AL40" s="220"/>
      <c r="AM40" s="364"/>
      <c r="AN40" s="369"/>
      <c r="AO40" s="358"/>
      <c r="AP40" s="358"/>
      <c r="AQ40" s="371"/>
      <c r="AR40" s="366"/>
      <c r="AS40" s="359"/>
      <c r="AT40" s="359"/>
      <c r="AU40" s="374"/>
      <c r="AV40" s="380"/>
      <c r="AW40" s="380"/>
      <c r="AX40" s="380"/>
      <c r="AY40" s="353" t="s">
        <v>48</v>
      </c>
      <c r="AZ40" s="6">
        <f>COUNTIF(D34:AV41,"гиа")</f>
        <v>18</v>
      </c>
      <c r="BA40" s="7">
        <f>SUM(AZ40*6)</f>
        <v>108</v>
      </c>
      <c r="BB40" s="338" t="s">
        <v>48</v>
      </c>
      <c r="BC40" s="6"/>
      <c r="BD40" s="7">
        <v>108</v>
      </c>
      <c r="BE40" s="350">
        <f t="shared" si="4"/>
        <v>0</v>
      </c>
      <c r="BH40" s="418"/>
      <c r="BI40" s="201"/>
      <c r="BJ40" s="418"/>
    </row>
    <row r="41" spans="1:62" s="2" customFormat="1" ht="10.5" customHeight="1" thickBot="1" x14ac:dyDescent="0.25">
      <c r="A41" s="630"/>
      <c r="B41" s="660"/>
      <c r="C41" s="97" t="s">
        <v>19</v>
      </c>
      <c r="D41" s="91" t="s">
        <v>25</v>
      </c>
      <c r="E41" s="92" t="s">
        <v>25</v>
      </c>
      <c r="F41" s="92" t="s">
        <v>25</v>
      </c>
      <c r="G41" s="92" t="s">
        <v>25</v>
      </c>
      <c r="H41" s="93" t="s">
        <v>25</v>
      </c>
      <c r="I41" s="94" t="s">
        <v>25</v>
      </c>
      <c r="J41" s="92" t="s">
        <v>25</v>
      </c>
      <c r="K41" s="92" t="s">
        <v>25</v>
      </c>
      <c r="L41" s="95" t="s">
        <v>25</v>
      </c>
      <c r="M41" s="91" t="s">
        <v>25</v>
      </c>
      <c r="N41" s="92" t="s">
        <v>25</v>
      </c>
      <c r="O41" s="92" t="s">
        <v>25</v>
      </c>
      <c r="P41" s="92" t="s">
        <v>25</v>
      </c>
      <c r="Q41" s="93" t="s">
        <v>25</v>
      </c>
      <c r="R41" s="94" t="s">
        <v>25</v>
      </c>
      <c r="S41" s="92" t="s">
        <v>25</v>
      </c>
      <c r="T41" s="92" t="s">
        <v>25</v>
      </c>
      <c r="U41" s="93" t="s">
        <v>25</v>
      </c>
      <c r="V41" s="37" t="s">
        <v>26</v>
      </c>
      <c r="W41" s="49" t="s">
        <v>26</v>
      </c>
      <c r="X41" s="92" t="s">
        <v>25</v>
      </c>
      <c r="Y41" s="92" t="s">
        <v>25</v>
      </c>
      <c r="Z41" s="95" t="s">
        <v>25</v>
      </c>
      <c r="AA41" s="91" t="s">
        <v>25</v>
      </c>
      <c r="AB41" s="92" t="s">
        <v>25</v>
      </c>
      <c r="AC41" s="92" t="s">
        <v>25</v>
      </c>
      <c r="AD41" s="93" t="s">
        <v>25</v>
      </c>
      <c r="AE41" s="94" t="s">
        <v>25</v>
      </c>
      <c r="AF41" s="92" t="s">
        <v>25</v>
      </c>
      <c r="AG41" s="92" t="s">
        <v>25</v>
      </c>
      <c r="AH41" s="95" t="s">
        <v>25</v>
      </c>
      <c r="AI41" s="91" t="s">
        <v>25</v>
      </c>
      <c r="AJ41" s="92" t="s">
        <v>25</v>
      </c>
      <c r="AK41" s="92" t="s">
        <v>25</v>
      </c>
      <c r="AL41" s="95" t="s">
        <v>25</v>
      </c>
      <c r="AM41" s="91" t="s">
        <v>25</v>
      </c>
      <c r="AN41" s="92" t="s">
        <v>25</v>
      </c>
      <c r="AO41" s="92" t="s">
        <v>25</v>
      </c>
      <c r="AP41" s="92" t="s">
        <v>25</v>
      </c>
      <c r="AQ41" s="93" t="s">
        <v>25</v>
      </c>
      <c r="AR41" s="94" t="s">
        <v>25</v>
      </c>
      <c r="AS41" s="92" t="s">
        <v>25</v>
      </c>
      <c r="AT41" s="92" t="s">
        <v>25</v>
      </c>
      <c r="AU41" s="95" t="s">
        <v>25</v>
      </c>
      <c r="AV41" s="381" t="s">
        <v>25</v>
      </c>
      <c r="AW41" s="388"/>
      <c r="AX41" s="388"/>
      <c r="AY41" s="424"/>
      <c r="AZ41" s="425"/>
      <c r="BA41" s="426">
        <f>SUM(BA34,BA37:BA40)</f>
        <v>1446</v>
      </c>
      <c r="BB41" s="339"/>
      <c r="BC41" s="203"/>
      <c r="BD41" s="204">
        <f>SUM(BD34:BD35,BD37:BD40)</f>
        <v>1476</v>
      </c>
      <c r="BE41" s="351">
        <f>SUM(BE34:BE35,BE37:BE40)</f>
        <v>12</v>
      </c>
      <c r="BH41" s="418"/>
      <c r="BI41" s="418"/>
      <c r="BJ41" s="418"/>
    </row>
    <row r="42" spans="1:62" s="2" customFormat="1" ht="6" customHeight="1" thickBot="1" x14ac:dyDescent="0.25">
      <c r="A42" s="249"/>
      <c r="B42" s="231"/>
      <c r="C42" s="232"/>
      <c r="D42" s="233"/>
      <c r="E42" s="234"/>
      <c r="F42" s="234"/>
      <c r="G42" s="234"/>
      <c r="H42" s="235"/>
      <c r="I42" s="236"/>
      <c r="J42" s="234"/>
      <c r="K42" s="234"/>
      <c r="L42" s="239"/>
      <c r="M42" s="233"/>
      <c r="N42" s="234"/>
      <c r="O42" s="234"/>
      <c r="P42" s="234"/>
      <c r="Q42" s="235"/>
      <c r="R42" s="236"/>
      <c r="S42" s="234"/>
      <c r="T42" s="234"/>
      <c r="U42" s="237"/>
      <c r="V42" s="238"/>
      <c r="W42" s="234"/>
      <c r="X42" s="234"/>
      <c r="Y42" s="234"/>
      <c r="Z42" s="239"/>
      <c r="AA42" s="233"/>
      <c r="AB42" s="234"/>
      <c r="AC42" s="234"/>
      <c r="AD42" s="237"/>
      <c r="AE42" s="236"/>
      <c r="AF42" s="234"/>
      <c r="AG42" s="234"/>
      <c r="AH42" s="239"/>
      <c r="AI42" s="233"/>
      <c r="AJ42" s="234"/>
      <c r="AK42" s="234"/>
      <c r="AL42" s="235"/>
      <c r="AM42" s="367"/>
      <c r="AN42" s="356"/>
      <c r="AO42" s="356"/>
      <c r="AP42" s="356"/>
      <c r="AQ42" s="368"/>
      <c r="AR42" s="354"/>
      <c r="AS42" s="355"/>
      <c r="AT42" s="356"/>
      <c r="AU42" s="357"/>
      <c r="AV42" s="326"/>
      <c r="AW42" s="309"/>
      <c r="AX42" s="66"/>
      <c r="AY42" s="427"/>
      <c r="AZ42" s="428"/>
      <c r="BA42" s="429"/>
      <c r="BB42" s="341"/>
      <c r="BC42" s="245"/>
      <c r="BD42" s="246"/>
      <c r="BE42" s="247"/>
      <c r="BH42" s="418"/>
      <c r="BI42" s="418"/>
      <c r="BJ42" s="418"/>
    </row>
    <row r="43" spans="1:62" s="2" customFormat="1" ht="12" customHeight="1" x14ac:dyDescent="0.2">
      <c r="A43" s="629" t="s">
        <v>49</v>
      </c>
      <c r="B43" s="645" t="s">
        <v>50</v>
      </c>
      <c r="C43" s="222" t="s">
        <v>20</v>
      </c>
      <c r="D43" s="223"/>
      <c r="E43" s="253" t="s">
        <v>24</v>
      </c>
      <c r="F43" s="253" t="s">
        <v>24</v>
      </c>
      <c r="G43" s="253" t="s">
        <v>24</v>
      </c>
      <c r="H43" s="254" t="s">
        <v>24</v>
      </c>
      <c r="I43" s="271" t="s">
        <v>24</v>
      </c>
      <c r="J43" s="253" t="s">
        <v>24</v>
      </c>
      <c r="K43" s="253" t="s">
        <v>24</v>
      </c>
      <c r="L43" s="281" t="s">
        <v>24</v>
      </c>
      <c r="M43" s="223" t="s">
        <v>24</v>
      </c>
      <c r="N43" s="224" t="s">
        <v>27</v>
      </c>
      <c r="O43" s="253" t="s">
        <v>24</v>
      </c>
      <c r="P43" s="253" t="s">
        <v>24</v>
      </c>
      <c r="Q43" s="254" t="s">
        <v>24</v>
      </c>
      <c r="R43" s="271" t="s">
        <v>24</v>
      </c>
      <c r="S43" s="253" t="s">
        <v>24</v>
      </c>
      <c r="T43" s="253" t="s">
        <v>24</v>
      </c>
      <c r="U43" s="253" t="s">
        <v>24</v>
      </c>
      <c r="V43" s="253" t="s">
        <v>24</v>
      </c>
      <c r="W43" s="225" t="s">
        <v>26</v>
      </c>
      <c r="X43" s="225" t="s">
        <v>26</v>
      </c>
      <c r="Y43" s="253" t="s">
        <v>24</v>
      </c>
      <c r="Z43" s="281" t="s">
        <v>24</v>
      </c>
      <c r="AA43" s="223" t="s">
        <v>24</v>
      </c>
      <c r="AB43" s="253" t="s">
        <v>24</v>
      </c>
      <c r="AC43" s="253" t="s">
        <v>24</v>
      </c>
      <c r="AD43" s="226" t="s">
        <v>27</v>
      </c>
      <c r="AE43" s="271" t="s">
        <v>24</v>
      </c>
      <c r="AF43" s="227" t="s">
        <v>27</v>
      </c>
      <c r="AG43" s="253" t="s">
        <v>24</v>
      </c>
      <c r="AH43" s="281" t="s">
        <v>24</v>
      </c>
      <c r="AI43" s="223" t="s">
        <v>24</v>
      </c>
      <c r="AJ43" s="253" t="s">
        <v>24</v>
      </c>
      <c r="AK43" s="253" t="s">
        <v>24</v>
      </c>
      <c r="AL43" s="281" t="s">
        <v>24</v>
      </c>
      <c r="AM43" s="14" t="s">
        <v>24</v>
      </c>
      <c r="AN43" s="15" t="s">
        <v>24</v>
      </c>
      <c r="AO43" s="189" t="s">
        <v>27</v>
      </c>
      <c r="AP43" s="15" t="s">
        <v>24</v>
      </c>
      <c r="AQ43" s="32" t="s">
        <v>24</v>
      </c>
      <c r="AR43" s="403" t="s">
        <v>29</v>
      </c>
      <c r="AS43" s="361" t="s">
        <v>29</v>
      </c>
      <c r="AT43" s="57" t="s">
        <v>32</v>
      </c>
      <c r="AU43" s="370" t="s">
        <v>32</v>
      </c>
      <c r="AV43" s="398" t="s">
        <v>32</v>
      </c>
      <c r="AW43" s="386"/>
      <c r="AX43" s="386"/>
      <c r="AY43" s="74" t="s">
        <v>23</v>
      </c>
      <c r="AZ43" s="3">
        <f>COUNTIF(D43:AV50,"уп")</f>
        <v>66</v>
      </c>
      <c r="BA43" s="4">
        <f>SUM(AZ43*6)</f>
        <v>396</v>
      </c>
      <c r="BB43" s="273" t="s">
        <v>23</v>
      </c>
      <c r="BC43" s="212"/>
      <c r="BD43" s="256">
        <v>396</v>
      </c>
      <c r="BE43" s="349">
        <f>SUM(BA43-BD43)</f>
        <v>0</v>
      </c>
      <c r="BH43" s="418"/>
      <c r="BI43" s="418"/>
      <c r="BJ43" s="418"/>
    </row>
    <row r="44" spans="1:62" s="2" customFormat="1" ht="11.25" customHeight="1" x14ac:dyDescent="0.2">
      <c r="A44" s="629"/>
      <c r="B44" s="645"/>
      <c r="C44" s="30" t="s">
        <v>21</v>
      </c>
      <c r="D44" s="17"/>
      <c r="E44" s="18" t="s">
        <v>24</v>
      </c>
      <c r="F44" s="18" t="s">
        <v>24</v>
      </c>
      <c r="G44" s="18" t="s">
        <v>24</v>
      </c>
      <c r="H44" s="19" t="s">
        <v>24</v>
      </c>
      <c r="I44" s="48" t="s">
        <v>24</v>
      </c>
      <c r="J44" s="18" t="s">
        <v>24</v>
      </c>
      <c r="K44" s="18" t="s">
        <v>24</v>
      </c>
      <c r="L44" s="33" t="s">
        <v>24</v>
      </c>
      <c r="M44" s="17" t="s">
        <v>24</v>
      </c>
      <c r="N44" s="18" t="s">
        <v>24</v>
      </c>
      <c r="O44" s="18" t="s">
        <v>24</v>
      </c>
      <c r="P44" s="18" t="s">
        <v>24</v>
      </c>
      <c r="Q44" s="19" t="s">
        <v>24</v>
      </c>
      <c r="R44" s="48" t="s">
        <v>24</v>
      </c>
      <c r="S44" s="18" t="s">
        <v>24</v>
      </c>
      <c r="T44" s="18" t="s">
        <v>24</v>
      </c>
      <c r="U44" s="18" t="s">
        <v>24</v>
      </c>
      <c r="V44" s="36" t="s">
        <v>26</v>
      </c>
      <c r="W44" s="34" t="s">
        <v>26</v>
      </c>
      <c r="X44" s="18" t="s">
        <v>24</v>
      </c>
      <c r="Y44" s="18" t="s">
        <v>24</v>
      </c>
      <c r="Z44" s="33" t="s">
        <v>24</v>
      </c>
      <c r="AA44" s="17" t="s">
        <v>24</v>
      </c>
      <c r="AB44" s="18" t="s">
        <v>24</v>
      </c>
      <c r="AC44" s="18" t="s">
        <v>24</v>
      </c>
      <c r="AD44" s="19" t="s">
        <v>24</v>
      </c>
      <c r="AE44" s="48" t="s">
        <v>24</v>
      </c>
      <c r="AF44" s="18" t="s">
        <v>24</v>
      </c>
      <c r="AG44" s="18" t="s">
        <v>24</v>
      </c>
      <c r="AH44" s="283" t="s">
        <v>23</v>
      </c>
      <c r="AI44" s="27" t="s">
        <v>23</v>
      </c>
      <c r="AJ44" s="25" t="s">
        <v>23</v>
      </c>
      <c r="AK44" s="25" t="s">
        <v>23</v>
      </c>
      <c r="AL44" s="283" t="s">
        <v>23</v>
      </c>
      <c r="AM44" s="27" t="s">
        <v>23</v>
      </c>
      <c r="AN44" s="18" t="s">
        <v>24</v>
      </c>
      <c r="AO44" s="18" t="s">
        <v>24</v>
      </c>
      <c r="AP44" s="25" t="s">
        <v>23</v>
      </c>
      <c r="AQ44" s="393" t="s">
        <v>29</v>
      </c>
      <c r="AR44" s="54" t="s">
        <v>29</v>
      </c>
      <c r="AS44" s="58" t="s">
        <v>32</v>
      </c>
      <c r="AT44" s="58" t="s">
        <v>32</v>
      </c>
      <c r="AU44" s="299" t="s">
        <v>32</v>
      </c>
      <c r="AV44" s="292" t="s">
        <v>32</v>
      </c>
      <c r="AW44" s="387"/>
      <c r="AX44" s="387"/>
      <c r="AY44" s="38" t="s">
        <v>27</v>
      </c>
      <c r="AZ44" s="6">
        <f>COUNTIF(D43:AV50,"п")</f>
        <v>7</v>
      </c>
      <c r="BA44" s="7">
        <f t="shared" ref="BA44:BA45" si="6">SUM(AZ44*6)</f>
        <v>42</v>
      </c>
      <c r="BB44" s="332" t="s">
        <v>27</v>
      </c>
      <c r="BC44" s="6"/>
      <c r="BD44" s="7">
        <v>0</v>
      </c>
      <c r="BE44" s="350">
        <f t="shared" ref="BE44:BE49" si="7">SUM(BA44-BD44)</f>
        <v>42</v>
      </c>
      <c r="BH44" s="418"/>
      <c r="BI44" s="418"/>
      <c r="BJ44" s="418"/>
    </row>
    <row r="45" spans="1:62" s="2" customFormat="1" ht="10.5" customHeight="1" x14ac:dyDescent="0.2">
      <c r="A45" s="629"/>
      <c r="B45" s="645"/>
      <c r="C45" s="30" t="s">
        <v>22</v>
      </c>
      <c r="D45" s="17"/>
      <c r="E45" s="18" t="s">
        <v>24</v>
      </c>
      <c r="F45" s="18" t="s">
        <v>24</v>
      </c>
      <c r="G45" s="18" t="s">
        <v>24</v>
      </c>
      <c r="H45" s="19" t="s">
        <v>24</v>
      </c>
      <c r="I45" s="48" t="s">
        <v>24</v>
      </c>
      <c r="J45" s="18" t="s">
        <v>24</v>
      </c>
      <c r="K45" s="18" t="s">
        <v>24</v>
      </c>
      <c r="L45" s="33" t="s">
        <v>24</v>
      </c>
      <c r="M45" s="17" t="s">
        <v>24</v>
      </c>
      <c r="N45" s="18" t="s">
        <v>24</v>
      </c>
      <c r="O45" s="18" t="s">
        <v>24</v>
      </c>
      <c r="P45" s="18" t="s">
        <v>24</v>
      </c>
      <c r="Q45" s="19" t="s">
        <v>24</v>
      </c>
      <c r="R45" s="48" t="s">
        <v>24</v>
      </c>
      <c r="S45" s="18" t="s">
        <v>24</v>
      </c>
      <c r="T45" s="18" t="s">
        <v>24</v>
      </c>
      <c r="U45" s="18" t="s">
        <v>24</v>
      </c>
      <c r="V45" s="36" t="s">
        <v>26</v>
      </c>
      <c r="W45" s="34" t="s">
        <v>26</v>
      </c>
      <c r="X45" s="18" t="s">
        <v>24</v>
      </c>
      <c r="Y45" s="18" t="s">
        <v>24</v>
      </c>
      <c r="Z45" s="33" t="s">
        <v>24</v>
      </c>
      <c r="AA45" s="17" t="s">
        <v>24</v>
      </c>
      <c r="AB45" s="18" t="s">
        <v>24</v>
      </c>
      <c r="AC45" s="18" t="s">
        <v>24</v>
      </c>
      <c r="AD45" s="19" t="s">
        <v>24</v>
      </c>
      <c r="AE45" s="48" t="s">
        <v>24</v>
      </c>
      <c r="AF45" s="18" t="s">
        <v>24</v>
      </c>
      <c r="AG45" s="18" t="s">
        <v>24</v>
      </c>
      <c r="AH45" s="33" t="s">
        <v>24</v>
      </c>
      <c r="AI45" s="17" t="s">
        <v>24</v>
      </c>
      <c r="AJ45" s="18" t="s">
        <v>24</v>
      </c>
      <c r="AK45" s="18" t="s">
        <v>24</v>
      </c>
      <c r="AL45" s="33" t="s">
        <v>24</v>
      </c>
      <c r="AM45" s="17" t="s">
        <v>24</v>
      </c>
      <c r="AN45" s="18" t="s">
        <v>24</v>
      </c>
      <c r="AO45" s="18" t="s">
        <v>24</v>
      </c>
      <c r="AP45" s="18" t="s">
        <v>24</v>
      </c>
      <c r="AQ45" s="393" t="s">
        <v>29</v>
      </c>
      <c r="AR45" s="54" t="s">
        <v>29</v>
      </c>
      <c r="AS45" s="58" t="s">
        <v>32</v>
      </c>
      <c r="AT45" s="58" t="s">
        <v>32</v>
      </c>
      <c r="AU45" s="299" t="s">
        <v>32</v>
      </c>
      <c r="AV45" s="400"/>
      <c r="AW45" s="387"/>
      <c r="AX45" s="387"/>
      <c r="AY45" s="36" t="s">
        <v>26</v>
      </c>
      <c r="AZ45" s="6">
        <f>COUNTIF(D43:AV50,"к")</f>
        <v>14</v>
      </c>
      <c r="BA45" s="7">
        <f t="shared" si="6"/>
        <v>84</v>
      </c>
      <c r="BB45" s="333" t="s">
        <v>26</v>
      </c>
      <c r="BC45" s="6"/>
      <c r="BD45" s="7">
        <v>84</v>
      </c>
      <c r="BE45" s="350">
        <f t="shared" si="7"/>
        <v>0</v>
      </c>
      <c r="BH45" s="418"/>
      <c r="BI45" s="418"/>
      <c r="BJ45" s="418"/>
    </row>
    <row r="46" spans="1:62" s="2" customFormat="1" ht="10.5" customHeight="1" x14ac:dyDescent="0.2">
      <c r="A46" s="629"/>
      <c r="B46" s="645"/>
      <c r="C46" s="30" t="s">
        <v>16</v>
      </c>
      <c r="D46" s="17"/>
      <c r="E46" s="18" t="s">
        <v>24</v>
      </c>
      <c r="F46" s="18" t="s">
        <v>24</v>
      </c>
      <c r="G46" s="18" t="s">
        <v>24</v>
      </c>
      <c r="H46" s="19" t="s">
        <v>24</v>
      </c>
      <c r="I46" s="48" t="s">
        <v>24</v>
      </c>
      <c r="J46" s="18" t="s">
        <v>24</v>
      </c>
      <c r="K46" s="18" t="s">
        <v>24</v>
      </c>
      <c r="L46" s="33" t="s">
        <v>24</v>
      </c>
      <c r="M46" s="17" t="s">
        <v>24</v>
      </c>
      <c r="N46" s="18" t="s">
        <v>24</v>
      </c>
      <c r="O46" s="18" t="s">
        <v>24</v>
      </c>
      <c r="P46" s="18" t="s">
        <v>24</v>
      </c>
      <c r="Q46" s="28" t="s">
        <v>23</v>
      </c>
      <c r="R46" s="272" t="s">
        <v>23</v>
      </c>
      <c r="S46" s="25" t="s">
        <v>23</v>
      </c>
      <c r="T46" s="25" t="s">
        <v>23</v>
      </c>
      <c r="U46" s="25" t="s">
        <v>23</v>
      </c>
      <c r="V46" s="36" t="s">
        <v>26</v>
      </c>
      <c r="W46" s="34" t="s">
        <v>26</v>
      </c>
      <c r="X46" s="25" t="s">
        <v>23</v>
      </c>
      <c r="Y46" s="25" t="s">
        <v>23</v>
      </c>
      <c r="Z46" s="283" t="s">
        <v>23</v>
      </c>
      <c r="AA46" s="27" t="s">
        <v>23</v>
      </c>
      <c r="AB46" s="25" t="s">
        <v>23</v>
      </c>
      <c r="AC46" s="25" t="s">
        <v>23</v>
      </c>
      <c r="AD46" s="28" t="s">
        <v>23</v>
      </c>
      <c r="AE46" s="272" t="s">
        <v>23</v>
      </c>
      <c r="AF46" s="25" t="s">
        <v>23</v>
      </c>
      <c r="AG46" s="25" t="s">
        <v>23</v>
      </c>
      <c r="AH46" s="283" t="s">
        <v>23</v>
      </c>
      <c r="AI46" s="27" t="s">
        <v>23</v>
      </c>
      <c r="AJ46" s="25" t="s">
        <v>23</v>
      </c>
      <c r="AK46" s="25" t="s">
        <v>23</v>
      </c>
      <c r="AL46" s="283" t="s">
        <v>23</v>
      </c>
      <c r="AM46" s="27" t="s">
        <v>23</v>
      </c>
      <c r="AN46" s="25" t="s">
        <v>23</v>
      </c>
      <c r="AO46" s="25" t="s">
        <v>23</v>
      </c>
      <c r="AP46" s="25" t="s">
        <v>23</v>
      </c>
      <c r="AQ46" s="393" t="s">
        <v>29</v>
      </c>
      <c r="AR46" s="54" t="s">
        <v>29</v>
      </c>
      <c r="AS46" s="58" t="s">
        <v>32</v>
      </c>
      <c r="AT46" s="58" t="s">
        <v>32</v>
      </c>
      <c r="AU46" s="299" t="s">
        <v>32</v>
      </c>
      <c r="AV46" s="400"/>
      <c r="AW46" s="387"/>
      <c r="AX46" s="387"/>
      <c r="AY46" s="17" t="s">
        <v>24</v>
      </c>
      <c r="AZ46" s="6">
        <f>COUNTIF($D$43:$AV$50,"то")</f>
        <v>145</v>
      </c>
      <c r="BA46" s="53">
        <f>SUM(AZ46*6)</f>
        <v>870</v>
      </c>
      <c r="BB46" s="48" t="s">
        <v>24</v>
      </c>
      <c r="BC46" s="6"/>
      <c r="BD46" s="53">
        <v>900</v>
      </c>
      <c r="BE46" s="350">
        <f t="shared" si="7"/>
        <v>-30</v>
      </c>
      <c r="BH46" s="418"/>
      <c r="BI46" s="418"/>
      <c r="BJ46" s="418"/>
    </row>
    <row r="47" spans="1:62" s="2" customFormat="1" ht="10.5" customHeight="1" x14ac:dyDescent="0.2">
      <c r="A47" s="629"/>
      <c r="B47" s="645"/>
      <c r="C47" s="30" t="s">
        <v>17</v>
      </c>
      <c r="D47" s="17"/>
      <c r="E47" s="259" t="s">
        <v>23</v>
      </c>
      <c r="F47" s="259" t="s">
        <v>23</v>
      </c>
      <c r="G47" s="259" t="s">
        <v>23</v>
      </c>
      <c r="H47" s="280" t="s">
        <v>23</v>
      </c>
      <c r="I47" s="275" t="s">
        <v>23</v>
      </c>
      <c r="J47" s="259" t="s">
        <v>23</v>
      </c>
      <c r="K47" s="259" t="s">
        <v>23</v>
      </c>
      <c r="L47" s="285" t="s">
        <v>23</v>
      </c>
      <c r="M47" s="288" t="s">
        <v>23</v>
      </c>
      <c r="N47" s="259" t="s">
        <v>23</v>
      </c>
      <c r="O47" s="259" t="s">
        <v>23</v>
      </c>
      <c r="P47" s="259" t="s">
        <v>23</v>
      </c>
      <c r="Q47" s="280" t="s">
        <v>23</v>
      </c>
      <c r="R47" s="272" t="s">
        <v>23</v>
      </c>
      <c r="S47" s="25" t="s">
        <v>23</v>
      </c>
      <c r="T47" s="25" t="s">
        <v>23</v>
      </c>
      <c r="U47" s="25" t="s">
        <v>23</v>
      </c>
      <c r="V47" s="36" t="s">
        <v>26</v>
      </c>
      <c r="W47" s="34" t="s">
        <v>26</v>
      </c>
      <c r="X47" s="25" t="s">
        <v>23</v>
      </c>
      <c r="Y47" s="25" t="s">
        <v>23</v>
      </c>
      <c r="Z47" s="283" t="s">
        <v>23</v>
      </c>
      <c r="AA47" s="27" t="s">
        <v>23</v>
      </c>
      <c r="AB47" s="25" t="s">
        <v>23</v>
      </c>
      <c r="AC47" s="25" t="s">
        <v>23</v>
      </c>
      <c r="AD47" s="28" t="s">
        <v>23</v>
      </c>
      <c r="AE47" s="272" t="s">
        <v>23</v>
      </c>
      <c r="AF47" s="25" t="s">
        <v>23</v>
      </c>
      <c r="AG47" s="25" t="s">
        <v>23</v>
      </c>
      <c r="AH47" s="283" t="s">
        <v>23</v>
      </c>
      <c r="AI47" s="27" t="s">
        <v>23</v>
      </c>
      <c r="AJ47" s="25" t="s">
        <v>23</v>
      </c>
      <c r="AK47" s="25" t="s">
        <v>23</v>
      </c>
      <c r="AL47" s="283" t="s">
        <v>23</v>
      </c>
      <c r="AM47" s="102" t="s">
        <v>27</v>
      </c>
      <c r="AN47" s="25" t="s">
        <v>23</v>
      </c>
      <c r="AO47" s="25" t="s">
        <v>23</v>
      </c>
      <c r="AP47" s="25" t="s">
        <v>23</v>
      </c>
      <c r="AQ47" s="393" t="s">
        <v>29</v>
      </c>
      <c r="AR47" s="54" t="s">
        <v>29</v>
      </c>
      <c r="AS47" s="56" t="s">
        <v>27</v>
      </c>
      <c r="AT47" s="58" t="s">
        <v>32</v>
      </c>
      <c r="AU47" s="299" t="s">
        <v>32</v>
      </c>
      <c r="AV47" s="400"/>
      <c r="AW47" s="387"/>
      <c r="AX47" s="387"/>
      <c r="AY47" s="54" t="s">
        <v>29</v>
      </c>
      <c r="AZ47" s="6">
        <f>COUNTIF(D43:AV50,"па")</f>
        <v>12</v>
      </c>
      <c r="BA47" s="7">
        <f t="shared" ref="BA47" si="8">SUM(AZ47*6)</f>
        <v>72</v>
      </c>
      <c r="BB47" s="334" t="s">
        <v>29</v>
      </c>
      <c r="BC47" s="6"/>
      <c r="BD47" s="7">
        <v>72</v>
      </c>
      <c r="BE47" s="350">
        <f t="shared" si="7"/>
        <v>0</v>
      </c>
      <c r="BH47" s="418"/>
      <c r="BI47" s="418"/>
      <c r="BJ47" s="418"/>
    </row>
    <row r="48" spans="1:62" s="2" customFormat="1" ht="10.5" customHeight="1" x14ac:dyDescent="0.2">
      <c r="A48" s="629"/>
      <c r="B48" s="645"/>
      <c r="C48" s="30" t="s">
        <v>18</v>
      </c>
      <c r="D48" s="17"/>
      <c r="E48" s="18" t="s">
        <v>24</v>
      </c>
      <c r="F48" s="18" t="s">
        <v>24</v>
      </c>
      <c r="G48" s="18" t="s">
        <v>24</v>
      </c>
      <c r="H48" s="19" t="s">
        <v>24</v>
      </c>
      <c r="I48" s="48" t="s">
        <v>24</v>
      </c>
      <c r="J48" s="18" t="s">
        <v>24</v>
      </c>
      <c r="K48" s="18" t="s">
        <v>24</v>
      </c>
      <c r="L48" s="33" t="s">
        <v>24</v>
      </c>
      <c r="M48" s="17" t="s">
        <v>24</v>
      </c>
      <c r="N48" s="18" t="s">
        <v>24</v>
      </c>
      <c r="O48" s="18" t="s">
        <v>24</v>
      </c>
      <c r="P48" s="18" t="s">
        <v>24</v>
      </c>
      <c r="Q48" s="19" t="s">
        <v>24</v>
      </c>
      <c r="R48" s="48" t="s">
        <v>24</v>
      </c>
      <c r="S48" s="18" t="s">
        <v>24</v>
      </c>
      <c r="T48" s="18" t="s">
        <v>24</v>
      </c>
      <c r="U48" s="19" t="s">
        <v>24</v>
      </c>
      <c r="V48" s="36" t="s">
        <v>26</v>
      </c>
      <c r="W48" s="34" t="s">
        <v>26</v>
      </c>
      <c r="X48" s="18" t="s">
        <v>24</v>
      </c>
      <c r="Y48" s="18" t="s">
        <v>24</v>
      </c>
      <c r="Z48" s="33" t="s">
        <v>24</v>
      </c>
      <c r="AA48" s="17" t="s">
        <v>24</v>
      </c>
      <c r="AB48" s="18" t="s">
        <v>24</v>
      </c>
      <c r="AC48" s="18" t="s">
        <v>24</v>
      </c>
      <c r="AD48" s="19" t="s">
        <v>24</v>
      </c>
      <c r="AE48" s="48" t="s">
        <v>24</v>
      </c>
      <c r="AF48" s="18" t="s">
        <v>24</v>
      </c>
      <c r="AG48" s="18" t="s">
        <v>24</v>
      </c>
      <c r="AH48" s="33" t="s">
        <v>24</v>
      </c>
      <c r="AI48" s="17" t="s">
        <v>24</v>
      </c>
      <c r="AJ48" s="18" t="s">
        <v>24</v>
      </c>
      <c r="AK48" s="18" t="s">
        <v>24</v>
      </c>
      <c r="AL48" s="33" t="s">
        <v>24</v>
      </c>
      <c r="AM48" s="17" t="s">
        <v>24</v>
      </c>
      <c r="AN48" s="56" t="s">
        <v>27</v>
      </c>
      <c r="AO48" s="18" t="s">
        <v>24</v>
      </c>
      <c r="AP48" s="18" t="s">
        <v>24</v>
      </c>
      <c r="AQ48" s="393" t="s">
        <v>29</v>
      </c>
      <c r="AR48" s="54" t="s">
        <v>29</v>
      </c>
      <c r="AS48" s="58" t="s">
        <v>32</v>
      </c>
      <c r="AT48" s="58" t="s">
        <v>32</v>
      </c>
      <c r="AU48" s="299" t="s">
        <v>32</v>
      </c>
      <c r="AV48" s="400"/>
      <c r="AW48" s="387"/>
      <c r="AX48" s="387"/>
      <c r="AY48" s="352" t="s">
        <v>32</v>
      </c>
      <c r="AZ48" s="6">
        <f>COUNTIF(D43:AV50,"пп")</f>
        <v>18</v>
      </c>
      <c r="BA48" s="7">
        <f>SUM(AZ48*6)</f>
        <v>108</v>
      </c>
      <c r="BB48" s="337" t="s">
        <v>32</v>
      </c>
      <c r="BC48" s="6"/>
      <c r="BD48" s="7">
        <v>108</v>
      </c>
      <c r="BE48" s="350">
        <f t="shared" si="7"/>
        <v>0</v>
      </c>
      <c r="BH48" s="418"/>
      <c r="BI48" s="201"/>
      <c r="BJ48" s="418"/>
    </row>
    <row r="49" spans="1:62" s="2" customFormat="1" ht="10.5" customHeight="1" x14ac:dyDescent="0.2">
      <c r="A49" s="629"/>
      <c r="B49" s="645"/>
      <c r="C49" s="200"/>
      <c r="D49" s="214"/>
      <c r="E49" s="215"/>
      <c r="F49" s="215"/>
      <c r="G49" s="215"/>
      <c r="H49" s="216"/>
      <c r="I49" s="274"/>
      <c r="J49" s="215"/>
      <c r="K49" s="215"/>
      <c r="L49" s="284"/>
      <c r="M49" s="214"/>
      <c r="N49" s="215"/>
      <c r="O49" s="215"/>
      <c r="P49" s="215"/>
      <c r="Q49" s="216"/>
      <c r="R49" s="274"/>
      <c r="S49" s="215"/>
      <c r="T49" s="215"/>
      <c r="U49" s="216"/>
      <c r="V49" s="217"/>
      <c r="W49" s="218"/>
      <c r="X49" s="215"/>
      <c r="Y49" s="215"/>
      <c r="Z49" s="284"/>
      <c r="AA49" s="214"/>
      <c r="AB49" s="215"/>
      <c r="AC49" s="215"/>
      <c r="AD49" s="216"/>
      <c r="AE49" s="274"/>
      <c r="AF49" s="215"/>
      <c r="AG49" s="215"/>
      <c r="AH49" s="284"/>
      <c r="AI49" s="295"/>
      <c r="AJ49" s="219"/>
      <c r="AK49" s="219"/>
      <c r="AL49" s="220"/>
      <c r="AM49" s="364"/>
      <c r="AN49" s="369"/>
      <c r="AO49" s="358"/>
      <c r="AP49" s="358"/>
      <c r="AQ49" s="399"/>
      <c r="AR49" s="364"/>
      <c r="AS49" s="359"/>
      <c r="AT49" s="359"/>
      <c r="AU49" s="365"/>
      <c r="AV49" s="401"/>
      <c r="AW49" s="380"/>
      <c r="AX49" s="380"/>
      <c r="AY49" s="353" t="s">
        <v>48</v>
      </c>
      <c r="AZ49" s="6">
        <f>COUNTIF(D43:AV50,"гиа")</f>
        <v>0</v>
      </c>
      <c r="BA49" s="7">
        <f>SUM(AZ49*6)</f>
        <v>0</v>
      </c>
      <c r="BB49" s="338" t="s">
        <v>48</v>
      </c>
      <c r="BC49" s="6"/>
      <c r="BD49" s="7">
        <v>0</v>
      </c>
      <c r="BE49" s="350">
        <f t="shared" si="7"/>
        <v>0</v>
      </c>
      <c r="BH49" s="418"/>
      <c r="BI49" s="201"/>
      <c r="BJ49" s="418"/>
    </row>
    <row r="50" spans="1:62" s="2" customFormat="1" ht="10.5" customHeight="1" thickBot="1" x14ac:dyDescent="0.25">
      <c r="A50" s="629"/>
      <c r="B50" s="645"/>
      <c r="C50" s="404" t="s">
        <v>19</v>
      </c>
      <c r="D50" s="405" t="s">
        <v>25</v>
      </c>
      <c r="E50" s="406" t="s">
        <v>25</v>
      </c>
      <c r="F50" s="406" t="s">
        <v>25</v>
      </c>
      <c r="G50" s="406" t="s">
        <v>25</v>
      </c>
      <c r="H50" s="407" t="s">
        <v>25</v>
      </c>
      <c r="I50" s="408" t="s">
        <v>25</v>
      </c>
      <c r="J50" s="406" t="s">
        <v>25</v>
      </c>
      <c r="K50" s="406" t="s">
        <v>25</v>
      </c>
      <c r="L50" s="409" t="s">
        <v>25</v>
      </c>
      <c r="M50" s="405" t="s">
        <v>25</v>
      </c>
      <c r="N50" s="406" t="s">
        <v>25</v>
      </c>
      <c r="O50" s="406" t="s">
        <v>25</v>
      </c>
      <c r="P50" s="406" t="s">
        <v>25</v>
      </c>
      <c r="Q50" s="407" t="s">
        <v>25</v>
      </c>
      <c r="R50" s="408" t="s">
        <v>25</v>
      </c>
      <c r="S50" s="406" t="s">
        <v>25</v>
      </c>
      <c r="T50" s="406" t="s">
        <v>25</v>
      </c>
      <c r="U50" s="407" t="s">
        <v>25</v>
      </c>
      <c r="V50" s="410" t="s">
        <v>26</v>
      </c>
      <c r="W50" s="411" t="s">
        <v>26</v>
      </c>
      <c r="X50" s="406" t="s">
        <v>25</v>
      </c>
      <c r="Y50" s="406" t="s">
        <v>25</v>
      </c>
      <c r="Z50" s="409" t="s">
        <v>25</v>
      </c>
      <c r="AA50" s="405" t="s">
        <v>25</v>
      </c>
      <c r="AB50" s="406" t="s">
        <v>25</v>
      </c>
      <c r="AC50" s="406" t="s">
        <v>25</v>
      </c>
      <c r="AD50" s="407" t="s">
        <v>25</v>
      </c>
      <c r="AE50" s="408" t="s">
        <v>25</v>
      </c>
      <c r="AF50" s="406" t="s">
        <v>25</v>
      </c>
      <c r="AG50" s="406" t="s">
        <v>25</v>
      </c>
      <c r="AH50" s="409" t="s">
        <v>25</v>
      </c>
      <c r="AI50" s="405" t="s">
        <v>25</v>
      </c>
      <c r="AJ50" s="406" t="s">
        <v>25</v>
      </c>
      <c r="AK50" s="406" t="s">
        <v>25</v>
      </c>
      <c r="AL50" s="409" t="s">
        <v>25</v>
      </c>
      <c r="AM50" s="405" t="s">
        <v>25</v>
      </c>
      <c r="AN50" s="406" t="s">
        <v>25</v>
      </c>
      <c r="AO50" s="406" t="s">
        <v>25</v>
      </c>
      <c r="AP50" s="406" t="s">
        <v>25</v>
      </c>
      <c r="AQ50" s="409" t="s">
        <v>25</v>
      </c>
      <c r="AR50" s="405" t="s">
        <v>25</v>
      </c>
      <c r="AS50" s="406" t="s">
        <v>25</v>
      </c>
      <c r="AT50" s="406" t="s">
        <v>25</v>
      </c>
      <c r="AU50" s="407" t="s">
        <v>25</v>
      </c>
      <c r="AV50" s="412" t="s">
        <v>25</v>
      </c>
      <c r="AW50" s="413"/>
      <c r="AX50" s="413"/>
      <c r="AY50" s="424"/>
      <c r="AZ50" s="425"/>
      <c r="BA50" s="426">
        <f>SUM(BA43,BA46:BA49)</f>
        <v>1446</v>
      </c>
      <c r="BB50" s="436"/>
      <c r="BC50" s="415"/>
      <c r="BD50" s="416">
        <f>SUM(BD43:BD44,BD46:BD49)</f>
        <v>1476</v>
      </c>
      <c r="BE50" s="417">
        <f>SUM(BE43:BE44,BE46:BE49)</f>
        <v>12</v>
      </c>
      <c r="BH50" s="418"/>
      <c r="BI50" s="418"/>
      <c r="BJ50" s="418"/>
    </row>
    <row r="51" spans="1:62" s="2" customFormat="1" ht="6" customHeight="1" thickBot="1" x14ac:dyDescent="0.25">
      <c r="A51" s="249"/>
      <c r="B51" s="231"/>
      <c r="C51" s="232"/>
      <c r="D51" s="233"/>
      <c r="E51" s="234"/>
      <c r="F51" s="234"/>
      <c r="G51" s="234"/>
      <c r="H51" s="235"/>
      <c r="I51" s="236"/>
      <c r="J51" s="234"/>
      <c r="K51" s="234"/>
      <c r="L51" s="239"/>
      <c r="M51" s="233"/>
      <c r="N51" s="234"/>
      <c r="O51" s="234"/>
      <c r="P51" s="234"/>
      <c r="Q51" s="235"/>
      <c r="R51" s="236"/>
      <c r="S51" s="234"/>
      <c r="T51" s="234"/>
      <c r="U51" s="237"/>
      <c r="V51" s="238"/>
      <c r="W51" s="234"/>
      <c r="X51" s="234"/>
      <c r="Y51" s="234"/>
      <c r="Z51" s="239"/>
      <c r="AA51" s="233"/>
      <c r="AB51" s="234"/>
      <c r="AC51" s="234"/>
      <c r="AD51" s="237"/>
      <c r="AE51" s="236"/>
      <c r="AF51" s="234"/>
      <c r="AG51" s="234"/>
      <c r="AH51" s="239"/>
      <c r="AI51" s="233"/>
      <c r="AJ51" s="234"/>
      <c r="AK51" s="234"/>
      <c r="AL51" s="239"/>
      <c r="AM51" s="233"/>
      <c r="AN51" s="234"/>
      <c r="AO51" s="234"/>
      <c r="AP51" s="234"/>
      <c r="AQ51" s="240"/>
      <c r="AR51" s="296"/>
      <c r="AS51" s="242"/>
      <c r="AT51" s="234"/>
      <c r="AU51" s="235"/>
      <c r="AV51" s="322"/>
      <c r="AW51" s="307"/>
      <c r="AX51" s="244"/>
      <c r="AY51" s="342"/>
      <c r="AZ51" s="141"/>
      <c r="BA51" s="187"/>
      <c r="BB51" s="341"/>
      <c r="BC51" s="245"/>
      <c r="BD51" s="246"/>
      <c r="BE51" s="247"/>
      <c r="BH51" s="418"/>
      <c r="BI51" s="418"/>
      <c r="BJ51" s="418"/>
    </row>
    <row r="52" spans="1:62" ht="13.5" customHeight="1" x14ac:dyDescent="0.25">
      <c r="BH52" s="419"/>
      <c r="BI52" s="419"/>
      <c r="BJ52" s="420"/>
    </row>
    <row r="53" spans="1:62" ht="13.5" customHeight="1" x14ac:dyDescent="0.25">
      <c r="N53" s="61"/>
      <c r="BH53" s="419"/>
      <c r="BI53" s="419"/>
      <c r="BJ53" s="420"/>
    </row>
    <row r="58" spans="1:62" ht="13.5" customHeight="1" x14ac:dyDescent="0.25">
      <c r="M58" s="60"/>
    </row>
  </sheetData>
  <mergeCells count="32">
    <mergeCell ref="AR7:AU7"/>
    <mergeCell ref="A7:A16"/>
    <mergeCell ref="B7:B16"/>
    <mergeCell ref="D7:H7"/>
    <mergeCell ref="I7:L7"/>
    <mergeCell ref="M7:Q7"/>
    <mergeCell ref="R7:U7"/>
    <mergeCell ref="V7:Z7"/>
    <mergeCell ref="AA7:AD7"/>
    <mergeCell ref="AE7:AH7"/>
    <mergeCell ref="AI7:AL7"/>
    <mergeCell ref="AM7:AQ7"/>
    <mergeCell ref="AV7:AW7"/>
    <mergeCell ref="AY7:BA16"/>
    <mergeCell ref="BB7:BD16"/>
    <mergeCell ref="BE7:BE16"/>
    <mergeCell ref="AW9:AW15"/>
    <mergeCell ref="AX9:AX15"/>
    <mergeCell ref="A43:A50"/>
    <mergeCell ref="B43:B50"/>
    <mergeCell ref="A17:A23"/>
    <mergeCell ref="B17:B23"/>
    <mergeCell ref="A26:A32"/>
    <mergeCell ref="B26:B32"/>
    <mergeCell ref="A34:A41"/>
    <mergeCell ref="B34:B41"/>
    <mergeCell ref="A6:BE6"/>
    <mergeCell ref="A5:BE5"/>
    <mergeCell ref="AL4:BE4"/>
    <mergeCell ref="AL1:BE1"/>
    <mergeCell ref="AL2:BE2"/>
    <mergeCell ref="AL3:BE3"/>
  </mergeCells>
  <pageMargins left="0" right="0" top="0" bottom="0" header="0.31496062992125984" footer="0"/>
  <pageSetup paperSize="9" scale="8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Строительный профиль</vt:lpstr>
      <vt:lpstr>Швейный профиль</vt:lpstr>
      <vt:lpstr>ТОиРАТ</vt:lpstr>
      <vt:lpstr>Электротехнический профиль</vt:lpstr>
      <vt:lpstr>Сантехники-сварщики</vt:lpstr>
      <vt:lpstr>'Сантехники-сварщики'!Область_печати</vt:lpstr>
      <vt:lpstr>'Строительный профиль'!Область_печати</vt:lpstr>
      <vt:lpstr>ТОиРАТ!Область_печати</vt:lpstr>
      <vt:lpstr>'Швейный профиль'!Область_печати</vt:lpstr>
      <vt:lpstr>'Электротехнический профиль'!Область_печати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пропр</cp:lastModifiedBy>
  <cp:lastPrinted>2020-01-09T08:02:29Z</cp:lastPrinted>
  <dcterms:created xsi:type="dcterms:W3CDTF">2017-04-06T11:45:30Z</dcterms:created>
  <dcterms:modified xsi:type="dcterms:W3CDTF">2020-02-08T08:57:00Z</dcterms:modified>
</cp:coreProperties>
</file>